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9345" activeTab="0"/>
  </bookViews>
  <sheets>
    <sheet name="RouteSheet600km" sheetId="1" r:id="rId1"/>
  </sheets>
  <definedNames>
    <definedName name="_xlnm.Print_Area" localSheetId="0">'RouteSheet600km'!$A$1:$H$165</definedName>
  </definedNames>
  <calcPr fullCalcOnLoad="1"/>
</workbook>
</file>

<file path=xl/sharedStrings.xml><?xml version="1.0" encoding="utf-8"?>
<sst xmlns="http://schemas.openxmlformats.org/spreadsheetml/2006/main" count="195" uniqueCount="127">
  <si>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County Rd 29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</si>
  <si>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County Rd 95</t>
    </r>
  </si>
  <si>
    <r>
      <t>County Rd 95</t>
    </r>
    <r>
      <rPr>
        <sz val="10"/>
        <color indexed="8"/>
        <rFont val="Arial"/>
        <family val="2"/>
      </rPr>
      <t xml:space="preserve"> turns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and becomes </t>
    </r>
    <r>
      <rPr>
        <b/>
        <sz val="10"/>
        <color indexed="8"/>
        <rFont val="Arial"/>
        <family val="2"/>
      </rPr>
      <t>County Rd 17A</t>
    </r>
  </si>
  <si>
    <r>
      <t>County Rd 17A</t>
    </r>
    <r>
      <rPr>
        <sz val="10"/>
        <color indexed="8"/>
        <rFont val="Arial"/>
        <family val="2"/>
      </rPr>
      <t xml:space="preserve"> turns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and becomes </t>
    </r>
    <r>
      <rPr>
        <b/>
        <sz val="10"/>
        <color indexed="8"/>
        <rFont val="Arial"/>
        <family val="2"/>
      </rPr>
      <t>County Rd 95A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</si>
  <si>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County Rd 17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</si>
  <si>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County Rd 96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</si>
  <si>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County Rd 13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</si>
  <si>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Coles Rd</t>
    </r>
  </si>
  <si>
    <r>
      <t xml:space="preserve">Continue on </t>
    </r>
    <r>
      <rPr>
        <b/>
        <sz val="10"/>
        <color indexed="8"/>
        <rFont val="Arial"/>
        <family val="2"/>
      </rPr>
      <t>Progress Rd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</si>
  <si>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Oswald Rd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</si>
  <si>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Schlag Rd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</si>
  <si>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Bogue Rd</t>
    </r>
  </si>
  <si>
    <r>
      <t>Bogue Rd</t>
    </r>
    <r>
      <rPr>
        <sz val="10"/>
        <color indexed="8"/>
        <rFont val="Arial"/>
        <family val="2"/>
      </rPr>
      <t xml:space="preserve"> turns slightly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and becomes </t>
    </r>
    <r>
      <rPr>
        <b/>
        <sz val="10"/>
        <color indexed="8"/>
        <rFont val="Arial"/>
        <family val="2"/>
      </rPr>
      <t>Clements Rd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</si>
  <si>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Franklin Rd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</si>
  <si>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Butte House Rd</t>
    </r>
  </si>
  <si>
    <r>
      <t>E Butte Rd</t>
    </r>
    <r>
      <rPr>
        <sz val="10"/>
        <color indexed="8"/>
        <rFont val="Arial"/>
        <family val="2"/>
      </rPr>
      <t xml:space="preserve"> turns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and becomes </t>
    </r>
    <r>
      <rPr>
        <b/>
        <sz val="10"/>
        <color indexed="8"/>
        <rFont val="Arial"/>
        <family val="2"/>
      </rPr>
      <t>Clark Rd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</si>
  <si>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CA-99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</si>
  <si>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E Gridley Rd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</si>
  <si>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Cox Ln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</si>
  <si>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Lone Tree Rd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</si>
  <si>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Power House Hill Rd</t>
    </r>
  </si>
  <si>
    <r>
      <t xml:space="preserve">Continue on </t>
    </r>
    <r>
      <rPr>
        <b/>
        <sz val="10"/>
        <color indexed="8"/>
        <rFont val="Arial"/>
        <family val="2"/>
      </rPr>
      <t>Feather River Blvd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</si>
  <si>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Montgomery St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</si>
  <si>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Washington Ave</t>
    </r>
  </si>
  <si>
    <r>
      <t xml:space="preserve">Continue on </t>
    </r>
    <r>
      <rPr>
        <b/>
        <sz val="10"/>
        <color indexed="8"/>
        <rFont val="Arial"/>
        <family val="2"/>
      </rPr>
      <t>Table Mountain Blvd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</si>
  <si>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CA-70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</si>
  <si>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CA-89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</si>
  <si>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County Rd 22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</si>
  <si>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to stay on </t>
    </r>
    <r>
      <rPr>
        <b/>
        <sz val="10"/>
        <color indexed="8"/>
        <rFont val="Arial"/>
        <family val="2"/>
      </rPr>
      <t>County Rd 13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</si>
  <si>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Nelson St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</si>
  <si>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N Valley Rd</t>
    </r>
  </si>
  <si>
    <r>
      <t xml:space="preserve">Continue on </t>
    </r>
    <r>
      <rPr>
        <b/>
        <sz val="10"/>
        <color indexed="8"/>
        <rFont val="Arial"/>
        <family val="2"/>
      </rPr>
      <t>Arlington Rd/CR-A22</t>
    </r>
  </si>
  <si>
    <t>Miles</t>
  </si>
  <si>
    <t>Total</t>
  </si>
  <si>
    <t>Partial</t>
  </si>
  <si>
    <t>Action                                                                '+'=stores/food</t>
  </si>
  <si>
    <r>
      <t xml:space="preserve">START Davis Control </t>
    </r>
    <r>
      <rPr>
        <sz val="10"/>
        <rFont val="Arial"/>
        <family val="2"/>
      </rPr>
      <t>-- go LEFT out of Park 'N Ride lot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</si>
  <si>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on </t>
    </r>
    <r>
      <rPr>
        <b/>
        <sz val="10"/>
        <color indexed="8"/>
        <rFont val="Arial"/>
        <family val="2"/>
      </rPr>
      <t>County Rd 32A</t>
    </r>
    <r>
      <rPr>
        <sz val="10"/>
        <color indexed="8"/>
        <rFont val="Arial"/>
        <family val="2"/>
      </rPr>
      <t xml:space="preserve"> -- go toward </t>
    </r>
    <r>
      <rPr>
        <b/>
        <sz val="10"/>
        <color indexed="8"/>
        <rFont val="Arial"/>
        <family val="2"/>
      </rPr>
      <t>Mace Blvd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</si>
  <si>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Mace Blvd -- </t>
    </r>
    <r>
      <rPr>
        <sz val="10"/>
        <color indexed="8"/>
        <rFont val="Arial"/>
        <family val="2"/>
      </rPr>
      <t xml:space="preserve">Mace becomes </t>
    </r>
    <r>
      <rPr>
        <b/>
        <sz val="10"/>
        <color indexed="8"/>
        <rFont val="Arial"/>
        <family val="2"/>
      </rPr>
      <t>E Covell Blvd</t>
    </r>
  </si>
  <si>
    <r>
      <t xml:space="preserve">Continue on </t>
    </r>
    <r>
      <rPr>
        <b/>
        <sz val="10"/>
        <color indexed="8"/>
        <rFont val="Arial"/>
        <family val="2"/>
      </rPr>
      <t xml:space="preserve">E Covell Blvd </t>
    </r>
    <r>
      <rPr>
        <sz val="10"/>
        <color indexed="8"/>
        <rFont val="Arial"/>
        <family val="2"/>
      </rPr>
      <t>-- Sweeping corner north to west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</si>
  <si>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F St </t>
    </r>
    <r>
      <rPr>
        <sz val="10"/>
        <color indexed="8"/>
        <rFont val="Arial"/>
        <family val="2"/>
      </rPr>
      <t xml:space="preserve">-- After crossing RR overpass -- </t>
    </r>
    <r>
      <rPr>
        <b/>
        <sz val="10"/>
        <color indexed="8"/>
        <rFont val="Arial"/>
        <family val="2"/>
      </rPr>
      <t>F St</t>
    </r>
    <r>
      <rPr>
        <sz val="10"/>
        <color indexed="8"/>
        <rFont val="Arial"/>
        <family val="2"/>
      </rPr>
      <t xml:space="preserve"> becomes </t>
    </r>
    <r>
      <rPr>
        <b/>
        <sz val="10"/>
        <color indexed="8"/>
        <rFont val="Arial"/>
        <family val="2"/>
      </rPr>
      <t>County Rd 101A</t>
    </r>
  </si>
  <si>
    <r>
      <t xml:space="preserve">Continue on </t>
    </r>
    <r>
      <rPr>
        <b/>
        <sz val="10"/>
        <color indexed="8"/>
        <rFont val="Arial"/>
        <family val="2"/>
      </rPr>
      <t xml:space="preserve">Arlington Rd/CR-A22 </t>
    </r>
    <r>
      <rPr>
        <sz val="10"/>
        <color indexed="8"/>
        <rFont val="Arial"/>
        <family val="2"/>
      </rPr>
      <t>-- back in to Taylorsville</t>
    </r>
  </si>
  <si>
    <t>Hours:</t>
  </si>
  <si>
    <t>Open:</t>
  </si>
  <si>
    <t>Close:</t>
  </si>
  <si>
    <r>
      <t xml:space="preserve">Continue on </t>
    </r>
    <r>
      <rPr>
        <b/>
        <sz val="10"/>
        <color indexed="8"/>
        <rFont val="Arial"/>
        <family val="2"/>
      </rPr>
      <t xml:space="preserve">County Rd 101A </t>
    </r>
    <r>
      <rPr>
        <sz val="10"/>
        <color indexed="8"/>
        <rFont val="Arial"/>
        <family val="2"/>
      </rPr>
      <t>-- parallels RR tracks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</si>
  <si>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County Rd 94B  </t>
    </r>
    <r>
      <rPr>
        <sz val="10"/>
        <color indexed="8"/>
        <rFont val="Arial"/>
        <family val="2"/>
      </rPr>
      <t>-- Y-intersection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</si>
  <si>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County Rd 19  </t>
    </r>
    <r>
      <rPr>
        <sz val="10"/>
        <color indexed="8"/>
        <rFont val="Arial"/>
        <family val="2"/>
      </rPr>
      <t>-- Stop sign</t>
    </r>
  </si>
  <si>
    <r>
      <t>County Rd 19</t>
    </r>
    <r>
      <rPr>
        <sz val="10"/>
        <color indexed="8"/>
        <rFont val="Arial"/>
        <family val="2"/>
      </rPr>
      <t xml:space="preserve"> turns slightly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and becomes </t>
    </r>
    <r>
      <rPr>
        <b/>
        <sz val="10"/>
        <color indexed="8"/>
        <rFont val="Arial"/>
        <family val="2"/>
      </rPr>
      <t xml:space="preserve">County Rd 95 </t>
    </r>
    <r>
      <rPr>
        <sz val="10"/>
        <color indexed="8"/>
        <rFont val="Arial"/>
        <family val="2"/>
      </rPr>
      <t>--Rough road!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</si>
  <si>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County Rd 17 </t>
    </r>
    <r>
      <rPr>
        <sz val="10"/>
        <color indexed="8"/>
        <rFont val="Arial"/>
        <family val="2"/>
      </rPr>
      <t>-- Stop sign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</si>
  <si>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to stay on </t>
    </r>
    <r>
      <rPr>
        <b/>
        <sz val="10"/>
        <color indexed="8"/>
        <rFont val="Arial"/>
        <family val="2"/>
      </rPr>
      <t xml:space="preserve">County Rd 96 </t>
    </r>
    <r>
      <rPr>
        <sz val="10"/>
        <color indexed="8"/>
        <rFont val="Arial"/>
        <family val="2"/>
      </rPr>
      <t xml:space="preserve"> -- cross over Interstate 5 ahead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</si>
  <si>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County Rd 13 </t>
    </r>
    <r>
      <rPr>
        <sz val="10"/>
        <color indexed="8"/>
        <rFont val="Arial"/>
        <family val="2"/>
      </rPr>
      <t>-- Stop sign</t>
    </r>
  </si>
  <si>
    <t>+</t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</si>
  <si>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to stay on </t>
    </r>
    <r>
      <rPr>
        <b/>
        <sz val="10"/>
        <color indexed="8"/>
        <rFont val="Arial"/>
        <family val="2"/>
      </rPr>
      <t xml:space="preserve">CA-113 </t>
    </r>
    <r>
      <rPr>
        <sz val="10"/>
        <color indexed="8"/>
        <rFont val="Arial"/>
        <family val="2"/>
      </rPr>
      <t>-- Small jog in road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</si>
  <si>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Cranmore Rd  </t>
    </r>
    <r>
      <rPr>
        <sz val="10"/>
        <color indexed="8"/>
        <rFont val="Arial"/>
        <family val="2"/>
      </rPr>
      <t>-- Don't miss this turn</t>
    </r>
  </si>
  <si>
    <r>
      <t xml:space="preserve">Turn </t>
    </r>
    <r>
      <rPr>
        <b/>
        <sz val="10"/>
        <color indexed="8"/>
        <rFont val="Arial"/>
        <family val="2"/>
      </rPr>
      <t xml:space="preserve">left </t>
    </r>
    <r>
      <rPr>
        <sz val="10"/>
        <color indexed="8"/>
        <rFont val="Arial"/>
        <family val="2"/>
      </rPr>
      <t xml:space="preserve">at </t>
    </r>
    <r>
      <rPr>
        <b/>
        <sz val="10"/>
        <color indexed="8"/>
        <rFont val="Arial"/>
        <family val="2"/>
      </rPr>
      <t xml:space="preserve">County Rd 102 </t>
    </r>
    <r>
      <rPr>
        <sz val="10"/>
        <color indexed="8"/>
        <rFont val="Arial"/>
        <family val="2"/>
      </rPr>
      <t>-- Stop sign - Enter Knights Landing on CA-113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</si>
  <si>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Reclamation Rd  </t>
    </r>
    <r>
      <rPr>
        <sz val="10"/>
        <color indexed="8"/>
        <rFont val="Arial"/>
        <family val="2"/>
      </rPr>
      <t>-- Sign may also say Progress Rd</t>
    </r>
  </si>
  <si>
    <r>
      <t xml:space="preserve">Continue on </t>
    </r>
    <r>
      <rPr>
        <b/>
        <sz val="10"/>
        <color indexed="8"/>
        <rFont val="Arial"/>
        <family val="2"/>
      </rPr>
      <t xml:space="preserve">Hughes Rd -- </t>
    </r>
    <r>
      <rPr>
        <sz val="10"/>
        <color indexed="8"/>
        <rFont val="Arial"/>
        <family val="2"/>
      </rPr>
      <t>Wildlife Refuge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</si>
  <si>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Acacia Ave  </t>
    </r>
    <r>
      <rPr>
        <sz val="10"/>
        <color indexed="8"/>
        <rFont val="Arial"/>
        <family val="2"/>
      </rPr>
      <t>-- At top of levee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</si>
  <si>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Township Rd </t>
    </r>
    <r>
      <rPr>
        <sz val="10"/>
        <color indexed="8"/>
        <rFont val="Arial"/>
        <family val="2"/>
      </rPr>
      <t>-- Do not miss this turn!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</si>
  <si>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Butte House Rd </t>
    </r>
    <r>
      <rPr>
        <sz val="10"/>
        <color indexed="8"/>
        <rFont val="Arial"/>
        <family val="2"/>
      </rPr>
      <t>(still in town of Sutter)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</si>
  <si>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E Butte Rd </t>
    </r>
    <r>
      <rPr>
        <sz val="10"/>
        <color indexed="8"/>
        <rFont val="Arial"/>
        <family val="2"/>
      </rPr>
      <t>(rough road next 3 mi.)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</si>
  <si>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CA-99 -- </t>
    </r>
    <r>
      <rPr>
        <sz val="10"/>
        <color indexed="8"/>
        <rFont val="Arial"/>
        <family val="2"/>
      </rPr>
      <t>Proceed into town of Gridley</t>
    </r>
  </si>
  <si>
    <r>
      <t xml:space="preserve">Continue on </t>
    </r>
    <r>
      <rPr>
        <b/>
        <sz val="10"/>
        <color indexed="8"/>
        <rFont val="Arial"/>
        <family val="2"/>
      </rPr>
      <t xml:space="preserve">Stimpson Rd </t>
    </r>
    <r>
      <rPr>
        <sz val="10"/>
        <color indexed="8"/>
        <rFont val="Arial"/>
        <family val="2"/>
      </rPr>
      <t>-- Cross CA70 at the stoplight</t>
    </r>
  </si>
  <si>
    <t xml:space="preserve">CONTROL #3, Budget Inn, on right at 1475 Feather River Blvd.  </t>
  </si>
  <si>
    <t>CONTROL #2 on left at Gas Station and Food Mart, just after crossing CA 20</t>
  </si>
  <si>
    <t>CONTROL #4, Tobin Resort -- Continue east on Highway 70 after sign-in</t>
  </si>
  <si>
    <r>
      <t xml:space="preserve">Turn </t>
    </r>
    <r>
      <rPr>
        <b/>
        <sz val="10"/>
        <rFont val="Arial"/>
        <family val="2"/>
      </rPr>
      <t>left</t>
    </r>
    <r>
      <rPr>
        <sz val="10"/>
        <rFont val="Arial"/>
        <family val="0"/>
      </rPr>
      <t xml:space="preserve"> at </t>
    </r>
    <r>
      <rPr>
        <b/>
        <sz val="10"/>
        <rFont val="Arial"/>
        <family val="2"/>
      </rPr>
      <t>CA-89</t>
    </r>
  </si>
  <si>
    <r>
      <t xml:space="preserve">Turn </t>
    </r>
    <r>
      <rPr>
        <b/>
        <sz val="10"/>
        <rFont val="Arial"/>
        <family val="2"/>
      </rPr>
      <t>right</t>
    </r>
    <r>
      <rPr>
        <sz val="10"/>
        <rFont val="Arial"/>
        <family val="0"/>
      </rPr>
      <t xml:space="preserve"> at </t>
    </r>
    <r>
      <rPr>
        <b/>
        <sz val="10"/>
        <rFont val="Arial"/>
        <family val="2"/>
      </rPr>
      <t xml:space="preserve">Arlington Rd/CR-A22 </t>
    </r>
    <r>
      <rPr>
        <sz val="10"/>
        <rFont val="Arial"/>
        <family val="2"/>
      </rPr>
      <t>-- Continue into Taylorsville</t>
    </r>
  </si>
  <si>
    <t>Km</t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</si>
  <si>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Table Mountain Blvd</t>
    </r>
  </si>
  <si>
    <r>
      <t xml:space="preserve">Continue on </t>
    </r>
    <r>
      <rPr>
        <b/>
        <sz val="10"/>
        <color indexed="8"/>
        <rFont val="Arial"/>
        <family val="2"/>
      </rPr>
      <t>Washington Ave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</si>
  <si>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Feather River Blvd</t>
    </r>
  </si>
  <si>
    <r>
      <t xml:space="preserve">Continue on </t>
    </r>
    <r>
      <rPr>
        <b/>
        <sz val="10"/>
        <color indexed="8"/>
        <rFont val="Arial"/>
        <family val="2"/>
      </rPr>
      <t>Power House Hill Rd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</si>
  <si>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Stimpson Rd</t>
    </r>
  </si>
  <si>
    <r>
      <t xml:space="preserve">Continue on </t>
    </r>
    <r>
      <rPr>
        <b/>
        <sz val="10"/>
        <color indexed="8"/>
        <rFont val="Arial"/>
        <family val="2"/>
      </rPr>
      <t>E Gridley Rd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</si>
  <si>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Township Rd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</si>
  <si>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Clark Rd</t>
    </r>
  </si>
  <si>
    <r>
      <t>Clark Rd</t>
    </r>
    <r>
      <rPr>
        <sz val="10"/>
        <color indexed="8"/>
        <rFont val="Arial"/>
        <family val="2"/>
      </rPr>
      <t xml:space="preserve"> turns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and becomes </t>
    </r>
    <r>
      <rPr>
        <b/>
        <sz val="10"/>
        <color indexed="8"/>
        <rFont val="Arial"/>
        <family val="2"/>
      </rPr>
      <t>E Butte Rd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</si>
  <si>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to stay on </t>
    </r>
    <r>
      <rPr>
        <b/>
        <sz val="10"/>
        <color indexed="8"/>
        <rFont val="Arial"/>
        <family val="2"/>
      </rPr>
      <t>E Butte Rd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</si>
  <si>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Acacia Ave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</si>
  <si>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Clements Rd</t>
    </r>
  </si>
  <si>
    <r>
      <t>Clements Rd</t>
    </r>
    <r>
      <rPr>
        <sz val="10"/>
        <color indexed="8"/>
        <rFont val="Arial"/>
        <family val="2"/>
      </rPr>
      <t xml:space="preserve"> turns slightly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and becomes </t>
    </r>
    <r>
      <rPr>
        <b/>
        <sz val="10"/>
        <color indexed="8"/>
        <rFont val="Arial"/>
        <family val="2"/>
      </rPr>
      <t>Bogue Rd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</si>
  <si>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Schlag Rd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</si>
  <si>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Hughes Rd</t>
    </r>
  </si>
  <si>
    <r>
      <t xml:space="preserve">Continue on </t>
    </r>
    <r>
      <rPr>
        <b/>
        <sz val="10"/>
        <color indexed="8"/>
        <rFont val="Arial"/>
        <family val="2"/>
      </rPr>
      <t>Oswald Rd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</si>
  <si>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Progress Rd</t>
    </r>
  </si>
  <si>
    <r>
      <t xml:space="preserve">Continue on </t>
    </r>
    <r>
      <rPr>
        <b/>
        <sz val="10"/>
        <color indexed="8"/>
        <rFont val="Arial"/>
        <family val="2"/>
      </rPr>
      <t>Reclamation Rd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</si>
  <si>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CA-113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</si>
  <si>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to stay on </t>
    </r>
    <r>
      <rPr>
        <b/>
        <sz val="10"/>
        <color indexed="8"/>
        <rFont val="Arial"/>
        <family val="2"/>
      </rPr>
      <t>County Rd 13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</si>
  <si>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County Rd 16</t>
    </r>
  </si>
  <si>
    <r>
      <t>County Rd 16</t>
    </r>
    <r>
      <rPr>
        <sz val="10"/>
        <color indexed="8"/>
        <rFont val="Arial"/>
        <family val="2"/>
      </rPr>
      <t xml:space="preserve"> turns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and becomes </t>
    </r>
    <r>
      <rPr>
        <b/>
        <sz val="10"/>
        <color indexed="8"/>
        <rFont val="Arial"/>
        <family val="2"/>
      </rPr>
      <t>County Rd 96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</si>
  <si>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County Rd 95A</t>
    </r>
  </si>
  <si>
    <r>
      <t>County Rd 95A</t>
    </r>
    <r>
      <rPr>
        <sz val="10"/>
        <color indexed="8"/>
        <rFont val="Arial"/>
        <family val="2"/>
      </rPr>
      <t xml:space="preserve"> turns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and becomes </t>
    </r>
    <r>
      <rPr>
        <b/>
        <sz val="10"/>
        <color indexed="8"/>
        <rFont val="Arial"/>
        <family val="2"/>
      </rPr>
      <t>County Rd 17A</t>
    </r>
  </si>
  <si>
    <r>
      <t>County Rd 17A</t>
    </r>
    <r>
      <rPr>
        <sz val="10"/>
        <color indexed="8"/>
        <rFont val="Arial"/>
        <family val="2"/>
      </rPr>
      <t xml:space="preserve"> turns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and becomes </t>
    </r>
    <r>
      <rPr>
        <b/>
        <sz val="10"/>
        <color indexed="8"/>
        <rFont val="Arial"/>
        <family val="2"/>
      </rPr>
      <t>County Rd 95</t>
    </r>
  </si>
  <si>
    <r>
      <t>County Rd 95</t>
    </r>
    <r>
      <rPr>
        <sz val="10"/>
        <color indexed="8"/>
        <rFont val="Arial"/>
        <family val="2"/>
      </rPr>
      <t xml:space="preserve"> turns slightly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and becomes </t>
    </r>
    <r>
      <rPr>
        <b/>
        <sz val="10"/>
        <color indexed="8"/>
        <rFont val="Arial"/>
        <family val="2"/>
      </rPr>
      <t>County Rd 19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</si>
  <si>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County Rd 94B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</si>
  <si>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County Rd 101A</t>
    </r>
  </si>
  <si>
    <r>
      <t xml:space="preserve">Continue on </t>
    </r>
    <r>
      <rPr>
        <b/>
        <sz val="10"/>
        <color indexed="8"/>
        <rFont val="Arial"/>
        <family val="2"/>
      </rPr>
      <t>F St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</si>
  <si>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E Covell Blvd</t>
    </r>
  </si>
  <si>
    <r>
      <t xml:space="preserve">Slight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Mace Blvd</t>
    </r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</si>
  <si>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>County Rd 32A</t>
    </r>
  </si>
  <si>
    <t xml:space="preserve">CONTROL #7, Budget Inn, on left at 1475 Feather River Blvd.  </t>
  </si>
  <si>
    <r>
      <t xml:space="preserve">Turn </t>
    </r>
    <r>
      <rPr>
        <b/>
        <sz val="10"/>
        <color indexed="8"/>
        <rFont val="Arial"/>
        <family val="2"/>
      </rPr>
      <t>left</t>
    </r>
    <r>
      <rPr>
        <sz val="10"/>
        <color indexed="8"/>
        <rFont val="Arial"/>
        <family val="2"/>
      </rPr>
      <t xml:space="preserve"> at </t>
    </r>
    <r>
      <rPr>
        <b/>
        <sz val="10"/>
        <color indexed="8"/>
        <rFont val="Arial"/>
        <family val="2"/>
      </rPr>
      <t xml:space="preserve">Cranmore Rd  </t>
    </r>
    <r>
      <rPr>
        <sz val="10"/>
        <color indexed="8"/>
        <rFont val="Arial"/>
        <family val="2"/>
      </rPr>
      <t>-- Stay on Cranmore Rd next 19.3 miles</t>
    </r>
  </si>
  <si>
    <t>Seg=</t>
  </si>
  <si>
    <t>CONTROL #8 Unsupported!! Sutter Gas and Food Mart, just before crossing CA-20</t>
  </si>
  <si>
    <t>CONTROL #6 Tobin Resort -- Continue east on CA-70 after sign-in</t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</si>
  <si>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into Park and Ride entrance road.</t>
    </r>
  </si>
  <si>
    <t>Control #9 Finish  Davis Park and Ride   Congratulations!!!</t>
  </si>
  <si>
    <r>
      <t>Water Stop</t>
    </r>
    <r>
      <rPr>
        <sz val="10"/>
        <rFont val="Arial"/>
        <family val="2"/>
      </rPr>
      <t xml:space="preserve"> -- </t>
    </r>
    <r>
      <rPr>
        <b/>
        <sz val="10"/>
        <rFont val="Arial"/>
        <family val="2"/>
      </rPr>
      <t xml:space="preserve">Not a control! </t>
    </r>
    <r>
      <rPr>
        <sz val="10"/>
        <rFont val="Arial"/>
        <family val="2"/>
      </rPr>
      <t>No requirement to STOP</t>
    </r>
  </si>
  <si>
    <t>START Time: 20:00 Friday evening    Check in begins: 19:00   Time Limit: 40hours</t>
  </si>
  <si>
    <r>
      <t xml:space="preserve">Control #5 Taylorsville Grange </t>
    </r>
    <r>
      <rPr>
        <sz val="10"/>
        <color indexed="8"/>
        <rFont val="Arial"/>
        <family val="2"/>
      </rPr>
      <t>-- on south side of main street</t>
    </r>
  </si>
  <si>
    <t>INBOUND from Taylorsville Control -- Reverse course exactly</t>
  </si>
  <si>
    <t>Page 2</t>
  </si>
  <si>
    <t>Page 3</t>
  </si>
  <si>
    <t>Page 4</t>
  </si>
  <si>
    <r>
      <t xml:space="preserve">Leave </t>
    </r>
    <r>
      <rPr>
        <b/>
        <sz val="10"/>
        <color indexed="8"/>
        <rFont val="Arial"/>
        <family val="2"/>
      </rPr>
      <t xml:space="preserve">Taylorsville Grange Hall </t>
    </r>
    <r>
      <rPr>
        <sz val="10"/>
        <color indexed="8"/>
        <rFont val="Arial"/>
        <family val="2"/>
      </rPr>
      <t xml:space="preserve">and go </t>
    </r>
    <r>
      <rPr>
        <b/>
        <sz val="10"/>
        <color indexed="8"/>
        <rFont val="Arial"/>
        <family val="2"/>
      </rPr>
      <t>north</t>
    </r>
    <r>
      <rPr>
        <sz val="10"/>
        <color indexed="8"/>
        <rFont val="Arial"/>
        <family val="2"/>
      </rPr>
      <t xml:space="preserve"> on</t>
    </r>
    <r>
      <rPr>
        <b/>
        <sz val="10"/>
        <color indexed="8"/>
        <rFont val="Arial"/>
        <family val="2"/>
      </rPr>
      <t xml:space="preserve"> Nelson St</t>
    </r>
    <r>
      <rPr>
        <sz val="10"/>
        <color indexed="8"/>
        <rFont val="Arial"/>
        <family val="2"/>
      </rPr>
      <t xml:space="preserve"> toward</t>
    </r>
    <r>
      <rPr>
        <b/>
        <sz val="10"/>
        <color indexed="8"/>
        <rFont val="Arial"/>
        <family val="2"/>
      </rPr>
      <t xml:space="preserve"> N Valley Rd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</si>
  <si>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to stay on </t>
    </r>
    <r>
      <rPr>
        <b/>
        <sz val="10"/>
        <color indexed="8"/>
        <rFont val="Arial"/>
        <family val="2"/>
      </rPr>
      <t>E Butte Rd</t>
    </r>
    <r>
      <rPr>
        <sz val="10"/>
        <color indexed="8"/>
        <rFont val="Arial"/>
        <family val="2"/>
      </rPr>
      <t xml:space="preserve"> (not left on Ahlf Rd)</t>
    </r>
  </si>
  <si>
    <r>
      <t xml:space="preserve">Continue on </t>
    </r>
    <r>
      <rPr>
        <b/>
        <sz val="10"/>
        <color indexed="8"/>
        <rFont val="Arial"/>
        <family val="2"/>
      </rPr>
      <t>County Rd 95</t>
    </r>
    <r>
      <rPr>
        <sz val="10"/>
        <color indexed="8"/>
        <rFont val="Arial"/>
        <family val="2"/>
      </rPr>
      <t xml:space="preserve"> but be very </t>
    </r>
    <r>
      <rPr>
        <b/>
        <sz val="10"/>
        <color indexed="8"/>
        <rFont val="Arial"/>
        <family val="2"/>
      </rPr>
      <t xml:space="preserve">Cautious </t>
    </r>
    <r>
      <rPr>
        <sz val="10"/>
        <color indexed="8"/>
        <rFont val="Arial"/>
        <family val="2"/>
      </rPr>
      <t xml:space="preserve">while crossing </t>
    </r>
    <r>
      <rPr>
        <b/>
        <sz val="10"/>
        <color indexed="8"/>
        <rFont val="Arial"/>
        <family val="2"/>
      </rPr>
      <t>CA-16. Traffic is heavy!</t>
    </r>
  </si>
  <si>
    <r>
      <t xml:space="preserve">Turn </t>
    </r>
    <r>
      <rPr>
        <b/>
        <sz val="10"/>
        <color indexed="8"/>
        <rFont val="Arial"/>
        <family val="2"/>
      </rPr>
      <t xml:space="preserve">left </t>
    </r>
    <r>
      <rPr>
        <sz val="10"/>
        <color indexed="8"/>
        <rFont val="Arial"/>
        <family val="2"/>
      </rPr>
      <t xml:space="preserve">at </t>
    </r>
    <r>
      <rPr>
        <b/>
        <sz val="10"/>
        <color indexed="8"/>
        <rFont val="Arial"/>
        <family val="2"/>
      </rPr>
      <t>County Rd 22</t>
    </r>
  </si>
  <si>
    <r>
      <t xml:space="preserve">Cross </t>
    </r>
    <r>
      <rPr>
        <b/>
        <sz val="10"/>
        <color indexed="8"/>
        <rFont val="Arial"/>
        <family val="2"/>
      </rPr>
      <t>CA-16</t>
    </r>
    <r>
      <rPr>
        <sz val="10"/>
        <color indexed="8"/>
        <rFont val="Arial"/>
        <family val="2"/>
      </rPr>
      <t xml:space="preserve"> and continue on </t>
    </r>
    <r>
      <rPr>
        <b/>
        <sz val="10"/>
        <color indexed="8"/>
        <rFont val="Arial"/>
        <family val="2"/>
      </rPr>
      <t>County Rd 95  CAUTION!!  Heavy traffic on CA-16!</t>
    </r>
  </si>
  <si>
    <r>
      <t xml:space="preserve">Cross </t>
    </r>
    <r>
      <rPr>
        <b/>
        <sz val="10"/>
        <color indexed="8"/>
        <rFont val="Arial"/>
        <family val="2"/>
      </rPr>
      <t>bridge</t>
    </r>
    <r>
      <rPr>
        <sz val="10"/>
        <color indexed="8"/>
        <rFont val="Arial"/>
        <family val="2"/>
      </rPr>
      <t xml:space="preserve"> with </t>
    </r>
    <r>
      <rPr>
        <b/>
        <sz val="10"/>
        <color indexed="8"/>
        <rFont val="Arial"/>
        <family val="2"/>
      </rPr>
      <t>expansion</t>
    </r>
    <r>
      <rPr>
        <sz val="10"/>
        <color indexed="8"/>
        <rFont val="Arial"/>
        <family val="2"/>
      </rPr>
      <t xml:space="preserve"> joints. </t>
    </r>
    <r>
      <rPr>
        <b/>
        <sz val="10"/>
        <color indexed="8"/>
        <rFont val="Arial"/>
        <family val="2"/>
      </rPr>
      <t xml:space="preserve">Caution!! </t>
    </r>
    <r>
      <rPr>
        <sz val="10"/>
        <color indexed="8"/>
        <rFont val="Arial"/>
        <family val="2"/>
      </rPr>
      <t xml:space="preserve">Stay on the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in the bike lane!</t>
    </r>
  </si>
  <si>
    <r>
      <t xml:space="preserve">Turn </t>
    </r>
    <r>
      <rPr>
        <b/>
        <sz val="10"/>
        <color indexed="8"/>
        <rFont val="Arial"/>
        <family val="2"/>
      </rPr>
      <t>right</t>
    </r>
    <r>
      <rPr>
        <sz val="10"/>
        <color indexed="8"/>
        <rFont val="Arial"/>
        <family val="2"/>
      </rPr>
      <t xml:space="preserve"> to stay on </t>
    </r>
    <r>
      <rPr>
        <b/>
        <sz val="10"/>
        <color indexed="8"/>
        <rFont val="Arial"/>
        <family val="2"/>
      </rPr>
      <t>CA-113  (H2O vending machines in Knights Landing</t>
    </r>
  </si>
  <si>
    <t>Hours:    (Continue south across CA-20 after picking up time receipt) Last control for 70.0 miles!</t>
  </si>
  <si>
    <r>
      <t xml:space="preserve">Stop!  INFO Control!  </t>
    </r>
    <r>
      <rPr>
        <sz val="10"/>
        <color indexed="8"/>
        <rFont val="Arial"/>
        <family val="2"/>
      </rPr>
      <t>How many reflective posts are lined up in front of the double arrow sign?</t>
    </r>
  </si>
  <si>
    <r>
      <t xml:space="preserve">Stop! INFO Control </t>
    </r>
    <r>
      <rPr>
        <sz val="10"/>
        <color indexed="8"/>
        <rFont val="Arial"/>
        <family val="2"/>
      </rPr>
      <t>What is the last name on the right hand plaque at entrance to the Yolo Fliers Club?</t>
    </r>
  </si>
  <si>
    <t xml:space="preserve"> Davis Bike Club -- 2009   600km Brevet --  June 5-7th ,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</si>
</sst>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m/d/yy\ h:mm"/>
    <numFmt numFmtId="169" formatCode="[$€-2]\ #,##0.00_);[Red]\([$€-2]\ #,##0.00\)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 vertical="center"/>
    </xf>
    <xf numFmtId="167" fontId="0" fillId="0" borderId="0" xfId="0" applyNumberFormat="1" applyBorder="1" applyAlignment="1">
      <alignment horizontal="left" vertical="center"/>
    </xf>
    <xf numFmtId="167" fontId="5" fillId="0" borderId="0" xfId="0" applyNumberFormat="1" applyFont="1" applyBorder="1" applyAlignment="1">
      <alignment horizontal="left" vertical="center"/>
    </xf>
    <xf numFmtId="167" fontId="0" fillId="0" borderId="1" xfId="0" applyNumberForma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7" fontId="0" fillId="0" borderId="2" xfId="0" applyNumberForma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7" fontId="0" fillId="0" borderId="4" xfId="0" applyNumberFormat="1" applyBorder="1" applyAlignment="1">
      <alignment horizontal="left" vertical="center"/>
    </xf>
    <xf numFmtId="167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center"/>
    </xf>
    <xf numFmtId="168" fontId="5" fillId="0" borderId="0" xfId="0" applyNumberFormat="1" applyFont="1" applyBorder="1" applyAlignment="1">
      <alignment horizontal="left" vertical="center"/>
    </xf>
    <xf numFmtId="167" fontId="0" fillId="0" borderId="2" xfId="0" applyNumberFormat="1" applyFont="1" applyFill="1" applyBorder="1" applyAlignment="1">
      <alignment horizontal="left" vertical="center"/>
    </xf>
    <xf numFmtId="167" fontId="0" fillId="0" borderId="5" xfId="0" applyNumberFormat="1" applyBorder="1" applyAlignment="1">
      <alignment horizontal="left" vertical="center"/>
    </xf>
    <xf numFmtId="167" fontId="0" fillId="0" borderId="0" xfId="0" applyNumberFormat="1" applyFont="1" applyFill="1" applyBorder="1" applyAlignment="1">
      <alignment horizontal="left" vertical="center"/>
    </xf>
    <xf numFmtId="167" fontId="0" fillId="0" borderId="6" xfId="0" applyNumberForma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22" fontId="5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0" fillId="0" borderId="1" xfId="0" applyNumberFormat="1" applyFill="1" applyBorder="1" applyAlignment="1">
      <alignment horizontal="left" vertical="center"/>
    </xf>
    <xf numFmtId="167" fontId="0" fillId="0" borderId="8" xfId="0" applyNumberForma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7" fontId="0" fillId="0" borderId="4" xfId="0" applyNumberFormat="1" applyFont="1" applyBorder="1" applyAlignment="1">
      <alignment horizontal="left" vertical="center"/>
    </xf>
    <xf numFmtId="167" fontId="0" fillId="0" borderId="9" xfId="0" applyNumberFormat="1" applyBorder="1" applyAlignment="1">
      <alignment horizontal="left" vertical="center"/>
    </xf>
    <xf numFmtId="167" fontId="5" fillId="0" borderId="8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7" fontId="0" fillId="0" borderId="10" xfId="0" applyNumberForma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67" fontId="0" fillId="0" borderId="11" xfId="0" applyNumberFormat="1" applyBorder="1" applyAlignment="1">
      <alignment horizontal="left" vertical="center"/>
    </xf>
    <xf numFmtId="167" fontId="5" fillId="0" borderId="4" xfId="0" applyNumberFormat="1" applyFont="1" applyBorder="1" applyAlignment="1">
      <alignment horizontal="left" vertical="center"/>
    </xf>
    <xf numFmtId="167" fontId="5" fillId="0" borderId="12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167" fontId="0" fillId="0" borderId="13" xfId="0" applyNumberForma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67" fontId="5" fillId="0" borderId="13" xfId="0" applyNumberFormat="1" applyFont="1" applyBorder="1" applyAlignment="1">
      <alignment horizontal="left" vertical="center"/>
    </xf>
    <xf numFmtId="167" fontId="5" fillId="0" borderId="9" xfId="0" applyNumberFormat="1" applyFont="1" applyBorder="1" applyAlignment="1">
      <alignment horizontal="left" vertical="center"/>
    </xf>
    <xf numFmtId="167" fontId="6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7" fontId="0" fillId="0" borderId="12" xfId="0" applyNumberFormat="1" applyBorder="1" applyAlignment="1">
      <alignment horizontal="left" vertical="center"/>
    </xf>
    <xf numFmtId="167" fontId="6" fillId="0" borderId="6" xfId="0" applyNumberFormat="1" applyFont="1" applyBorder="1" applyAlignment="1">
      <alignment horizontal="left" vertical="center"/>
    </xf>
    <xf numFmtId="167" fontId="5" fillId="0" borderId="13" xfId="0" applyNumberFormat="1" applyFont="1" applyFill="1" applyBorder="1" applyAlignment="1">
      <alignment horizontal="left" vertical="center"/>
    </xf>
    <xf numFmtId="168" fontId="5" fillId="0" borderId="13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7" fontId="0" fillId="0" borderId="8" xfId="0" applyNumberFormat="1" applyFont="1" applyBorder="1" applyAlignment="1">
      <alignment horizontal="left" vertical="center"/>
    </xf>
    <xf numFmtId="167" fontId="5" fillId="0" borderId="11" xfId="0" applyNumberFormat="1" applyFont="1" applyBorder="1" applyAlignment="1">
      <alignment horizontal="left" vertical="center"/>
    </xf>
    <xf numFmtId="167" fontId="0" fillId="0" borderId="6" xfId="0" applyNumberFormat="1" applyFont="1" applyBorder="1" applyAlignment="1">
      <alignment horizontal="left" vertical="center"/>
    </xf>
    <xf numFmtId="22" fontId="5" fillId="0" borderId="0" xfId="0" applyNumberFormat="1" applyFont="1" applyBorder="1" applyAlignment="1">
      <alignment horizontal="left" vertical="center"/>
    </xf>
    <xf numFmtId="22" fontId="5" fillId="0" borderId="1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67" fontId="5" fillId="0" borderId="10" xfId="0" applyNumberFormat="1" applyFont="1" applyFill="1" applyBorder="1" applyAlignment="1">
      <alignment horizontal="left" vertical="center"/>
    </xf>
    <xf numFmtId="22" fontId="5" fillId="0" borderId="11" xfId="0" applyNumberFormat="1" applyFont="1" applyBorder="1" applyAlignment="1">
      <alignment horizontal="left" vertical="center"/>
    </xf>
    <xf numFmtId="14" fontId="0" fillId="0" borderId="9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165"/>
  <sheetViews>
    <sheetView tabSelected="1" zoomScaleSheetLayoutView="85" workbookViewId="0" topLeftCell="A1">
      <selection activeCell="E1" sqref="E1"/>
    </sheetView>
  </sheetViews>
  <sheetFormatPr defaultColWidth="9.140625" defaultRowHeight="14.25" customHeight="1"/>
  <cols>
    <col min="1" max="1" width="2.140625" style="1" customWidth="1"/>
    <col min="2" max="2" width="7.421875" style="25" customWidth="1"/>
    <col min="3" max="3" width="5.7109375" style="1" customWidth="1"/>
    <col min="4" max="4" width="3.421875" style="78" customWidth="1"/>
    <col min="5" max="5" width="87.140625" style="1" customWidth="1"/>
    <col min="6" max="6" width="7.8515625" style="2" customWidth="1"/>
    <col min="7" max="7" width="6.8515625" style="4" bestFit="1" customWidth="1"/>
    <col min="8" max="8" width="6.00390625" style="4" customWidth="1"/>
    <col min="9" max="16384" width="9.140625" style="1" customWidth="1"/>
  </cols>
  <sheetData>
    <row r="2" spans="2:7" ht="14.25" customHeight="1">
      <c r="B2" s="35"/>
      <c r="C2" s="36"/>
      <c r="D2" s="74"/>
      <c r="E2" s="38" t="s">
        <v>126</v>
      </c>
      <c r="F2" s="37"/>
      <c r="G2" s="39"/>
    </row>
    <row r="3" spans="2:8" ht="14.25" customHeight="1">
      <c r="B3" s="40" t="s">
        <v>32</v>
      </c>
      <c r="C3" s="16" t="s">
        <v>32</v>
      </c>
      <c r="D3" s="75"/>
      <c r="E3" s="16" t="s">
        <v>110</v>
      </c>
      <c r="F3" s="5" t="s">
        <v>32</v>
      </c>
      <c r="G3" s="41" t="s">
        <v>69</v>
      </c>
      <c r="H3" s="5"/>
    </row>
    <row r="4" spans="2:8" ht="14.25" customHeight="1">
      <c r="B4" s="42" t="s">
        <v>33</v>
      </c>
      <c r="C4" s="43" t="s">
        <v>34</v>
      </c>
      <c r="D4" s="76"/>
      <c r="E4" s="45" t="s">
        <v>35</v>
      </c>
      <c r="F4" s="46" t="s">
        <v>33</v>
      </c>
      <c r="G4" s="47" t="s">
        <v>33</v>
      </c>
      <c r="H4" s="5"/>
    </row>
    <row r="5" spans="2:7" ht="14.25" customHeight="1">
      <c r="B5" s="6">
        <v>0</v>
      </c>
      <c r="C5" s="6">
        <v>0</v>
      </c>
      <c r="D5" s="77"/>
      <c r="E5" s="7" t="s">
        <v>36</v>
      </c>
      <c r="F5" s="8">
        <v>0</v>
      </c>
      <c r="G5" s="6">
        <f aca="true" t="shared" si="0" ref="G5:G73">1.6093*F5</f>
        <v>0</v>
      </c>
    </row>
    <row r="6" spans="2:7" ht="14.25" customHeight="1">
      <c r="B6" s="6">
        <f aca="true" t="shared" si="1" ref="B6:B78">B5+C6</f>
        <v>0.1</v>
      </c>
      <c r="C6" s="6">
        <v>0.1</v>
      </c>
      <c r="D6" s="77"/>
      <c r="E6" s="9" t="s">
        <v>37</v>
      </c>
      <c r="F6" s="8">
        <f aca="true" t="shared" si="2" ref="F6:F29">F5+C6</f>
        <v>0.1</v>
      </c>
      <c r="G6" s="6">
        <f t="shared" si="0"/>
        <v>0.16093000000000002</v>
      </c>
    </row>
    <row r="7" spans="2:7" ht="14.25" customHeight="1">
      <c r="B7" s="6">
        <f t="shared" si="1"/>
        <v>0.30000000000000004</v>
      </c>
      <c r="C7" s="6">
        <v>0.2</v>
      </c>
      <c r="D7" s="77"/>
      <c r="E7" s="9" t="s">
        <v>38</v>
      </c>
      <c r="F7" s="8">
        <f t="shared" si="2"/>
        <v>0.30000000000000004</v>
      </c>
      <c r="G7" s="6">
        <f t="shared" si="0"/>
        <v>0.48279000000000005</v>
      </c>
    </row>
    <row r="8" spans="2:7" ht="14.25" customHeight="1">
      <c r="B8" s="6">
        <f t="shared" si="1"/>
        <v>0.7000000000000001</v>
      </c>
      <c r="C8" s="6">
        <v>0.4</v>
      </c>
      <c r="D8" s="77"/>
      <c r="E8" s="9" t="s">
        <v>39</v>
      </c>
      <c r="F8" s="8">
        <f t="shared" si="2"/>
        <v>0.7000000000000001</v>
      </c>
      <c r="G8" s="6">
        <f t="shared" si="0"/>
        <v>1.1265100000000001</v>
      </c>
    </row>
    <row r="9" spans="2:7" ht="14.25" customHeight="1">
      <c r="B9" s="6">
        <f t="shared" si="1"/>
        <v>3.5</v>
      </c>
      <c r="C9" s="6">
        <v>2.8</v>
      </c>
      <c r="D9" s="77" t="s">
        <v>52</v>
      </c>
      <c r="E9" s="9" t="s">
        <v>40</v>
      </c>
      <c r="F9" s="8">
        <f t="shared" si="2"/>
        <v>3.5</v>
      </c>
      <c r="G9" s="6">
        <f t="shared" si="0"/>
        <v>5.63255</v>
      </c>
    </row>
    <row r="10" spans="2:7" ht="14.25" customHeight="1">
      <c r="B10" s="6">
        <f t="shared" si="1"/>
        <v>4.6</v>
      </c>
      <c r="C10" s="6">
        <v>1.1</v>
      </c>
      <c r="D10" s="77"/>
      <c r="E10" s="9" t="s">
        <v>45</v>
      </c>
      <c r="F10" s="8">
        <f t="shared" si="2"/>
        <v>4.6</v>
      </c>
      <c r="G10" s="6">
        <f t="shared" si="0"/>
        <v>7.402779999999999</v>
      </c>
    </row>
    <row r="11" spans="2:7" ht="14.25" customHeight="1">
      <c r="B11" s="6">
        <f t="shared" si="1"/>
        <v>5.6</v>
      </c>
      <c r="C11" s="6">
        <v>1</v>
      </c>
      <c r="D11" s="77"/>
      <c r="E11" s="9" t="s">
        <v>0</v>
      </c>
      <c r="F11" s="8">
        <f t="shared" si="2"/>
        <v>5.6</v>
      </c>
      <c r="G11" s="6">
        <f t="shared" si="0"/>
        <v>9.01208</v>
      </c>
    </row>
    <row r="12" spans="2:7" ht="14.25" customHeight="1">
      <c r="B12" s="6">
        <f t="shared" si="1"/>
        <v>11.399999999999999</v>
      </c>
      <c r="C12" s="6">
        <v>5.8</v>
      </c>
      <c r="D12" s="77"/>
      <c r="E12" s="9" t="s">
        <v>1</v>
      </c>
      <c r="F12" s="8">
        <f t="shared" si="2"/>
        <v>11.399999999999999</v>
      </c>
      <c r="G12" s="6">
        <f t="shared" si="0"/>
        <v>18.346019999999996</v>
      </c>
    </row>
    <row r="13" spans="2:7" ht="14.25" customHeight="1">
      <c r="B13" s="6">
        <f t="shared" si="1"/>
        <v>17.299999999999997</v>
      </c>
      <c r="C13" s="6">
        <v>5.9</v>
      </c>
      <c r="D13" s="77"/>
      <c r="E13" s="71" t="s">
        <v>118</v>
      </c>
      <c r="F13" s="8">
        <f t="shared" si="2"/>
        <v>17.299999999999997</v>
      </c>
      <c r="G13" s="6">
        <f t="shared" si="0"/>
        <v>27.840889999999995</v>
      </c>
    </row>
    <row r="14" spans="2:7" ht="14.25" customHeight="1">
      <c r="B14" s="6">
        <f t="shared" si="1"/>
        <v>17.4</v>
      </c>
      <c r="C14" s="6">
        <v>0.1</v>
      </c>
      <c r="D14" s="77"/>
      <c r="E14" s="9" t="s">
        <v>119</v>
      </c>
      <c r="F14" s="8">
        <f t="shared" si="2"/>
        <v>17.4</v>
      </c>
      <c r="G14" s="6">
        <f t="shared" si="0"/>
        <v>28.00182</v>
      </c>
    </row>
    <row r="15" spans="2:7" ht="14.25" customHeight="1">
      <c r="B15" s="6">
        <f t="shared" si="1"/>
        <v>17.9</v>
      </c>
      <c r="C15" s="6">
        <v>0.5</v>
      </c>
      <c r="D15" s="77"/>
      <c r="E15" s="9" t="s">
        <v>46</v>
      </c>
      <c r="F15" s="8">
        <f t="shared" si="2"/>
        <v>17.9</v>
      </c>
      <c r="G15" s="6">
        <f t="shared" si="0"/>
        <v>28.806469999999997</v>
      </c>
    </row>
    <row r="16" spans="2:7" ht="14.25" customHeight="1">
      <c r="B16" s="6">
        <f t="shared" si="1"/>
        <v>19.9</v>
      </c>
      <c r="C16" s="6">
        <v>2</v>
      </c>
      <c r="D16" s="77"/>
      <c r="E16" s="9" t="s">
        <v>47</v>
      </c>
      <c r="F16" s="8">
        <f t="shared" si="2"/>
        <v>19.9</v>
      </c>
      <c r="G16" s="6">
        <f t="shared" si="0"/>
        <v>32.02507</v>
      </c>
    </row>
    <row r="17" spans="2:7" ht="14.25" customHeight="1">
      <c r="B17" s="6">
        <f t="shared" si="1"/>
        <v>20.2</v>
      </c>
      <c r="C17" s="6">
        <v>0.3</v>
      </c>
      <c r="D17" s="77"/>
      <c r="E17" s="10" t="s">
        <v>48</v>
      </c>
      <c r="F17" s="8">
        <f t="shared" si="2"/>
        <v>20.2</v>
      </c>
      <c r="G17" s="6">
        <f t="shared" si="0"/>
        <v>32.50786</v>
      </c>
    </row>
    <row r="18" spans="2:7" ht="14.25" customHeight="1">
      <c r="B18" s="6">
        <f t="shared" si="1"/>
        <v>21.7</v>
      </c>
      <c r="C18" s="6">
        <v>1.5</v>
      </c>
      <c r="D18" s="77"/>
      <c r="E18" s="10" t="s">
        <v>2</v>
      </c>
      <c r="F18" s="8">
        <f t="shared" si="2"/>
        <v>21.7</v>
      </c>
      <c r="G18" s="6">
        <f t="shared" si="0"/>
        <v>34.92181</v>
      </c>
    </row>
    <row r="19" spans="2:7" ht="14.25" customHeight="1">
      <c r="B19" s="6">
        <f t="shared" si="1"/>
        <v>22.099999999999998</v>
      </c>
      <c r="C19" s="6">
        <v>0.4</v>
      </c>
      <c r="D19" s="77"/>
      <c r="E19" s="10" t="s">
        <v>3</v>
      </c>
      <c r="F19" s="8">
        <f t="shared" si="2"/>
        <v>22.099999999999998</v>
      </c>
      <c r="G19" s="6">
        <f t="shared" si="0"/>
        <v>35.565529999999995</v>
      </c>
    </row>
    <row r="20" spans="2:7" ht="14.25" customHeight="1">
      <c r="B20" s="6">
        <f t="shared" si="1"/>
        <v>22.599999999999998</v>
      </c>
      <c r="C20" s="6">
        <v>0.5</v>
      </c>
      <c r="D20" s="77"/>
      <c r="E20" s="9" t="s">
        <v>49</v>
      </c>
      <c r="F20" s="8">
        <f t="shared" si="2"/>
        <v>22.599999999999998</v>
      </c>
      <c r="G20" s="6">
        <f t="shared" si="0"/>
        <v>36.37018</v>
      </c>
    </row>
    <row r="21" spans="2:7" ht="14.25" customHeight="1">
      <c r="B21" s="6">
        <f t="shared" si="1"/>
        <v>23.099999999999998</v>
      </c>
      <c r="C21" s="6">
        <v>0.5</v>
      </c>
      <c r="D21" s="77"/>
      <c r="E21" s="9" t="s">
        <v>5</v>
      </c>
      <c r="F21" s="8">
        <f t="shared" si="2"/>
        <v>23.099999999999998</v>
      </c>
      <c r="G21" s="6">
        <f t="shared" si="0"/>
        <v>37.17482999999999</v>
      </c>
    </row>
    <row r="22" spans="2:7" ht="14.25" customHeight="1">
      <c r="B22" s="6">
        <f t="shared" si="1"/>
        <v>24.2</v>
      </c>
      <c r="C22" s="6">
        <v>1.1</v>
      </c>
      <c r="D22" s="77"/>
      <c r="E22" s="9" t="s">
        <v>50</v>
      </c>
      <c r="F22" s="8">
        <f t="shared" si="2"/>
        <v>24.2</v>
      </c>
      <c r="G22" s="6">
        <f t="shared" si="0"/>
        <v>38.94506</v>
      </c>
    </row>
    <row r="23" spans="2:7" ht="14.25" customHeight="1">
      <c r="B23" s="6">
        <f t="shared" si="1"/>
        <v>27.2</v>
      </c>
      <c r="C23" s="6">
        <v>3</v>
      </c>
      <c r="D23" s="77"/>
      <c r="E23" s="9" t="s">
        <v>51</v>
      </c>
      <c r="F23" s="8">
        <f t="shared" si="2"/>
        <v>27.2</v>
      </c>
      <c r="G23" s="6">
        <f t="shared" si="0"/>
        <v>43.77296</v>
      </c>
    </row>
    <row r="24" spans="2:7" ht="14.25" customHeight="1">
      <c r="B24" s="6">
        <f t="shared" si="1"/>
        <v>30.7</v>
      </c>
      <c r="C24" s="6">
        <v>3.5</v>
      </c>
      <c r="D24" s="77"/>
      <c r="E24" s="9" t="s">
        <v>28</v>
      </c>
      <c r="F24" s="8">
        <f t="shared" si="2"/>
        <v>30.7</v>
      </c>
      <c r="G24" s="6">
        <f t="shared" si="0"/>
        <v>49.40551</v>
      </c>
    </row>
    <row r="25" spans="2:7" ht="14.25" customHeight="1">
      <c r="B25" s="6">
        <f t="shared" si="1"/>
        <v>30.724242424242423</v>
      </c>
      <c r="C25" s="11">
        <v>0.024242424242424242</v>
      </c>
      <c r="D25" s="77"/>
      <c r="E25" s="9" t="s">
        <v>53</v>
      </c>
      <c r="F25" s="8">
        <f t="shared" si="2"/>
        <v>30.724242424242423</v>
      </c>
      <c r="G25" s="6">
        <f t="shared" si="0"/>
        <v>49.44452333333333</v>
      </c>
    </row>
    <row r="26" spans="2:7" ht="14.25" customHeight="1">
      <c r="B26" s="6">
        <f t="shared" si="1"/>
        <v>33.22424242424242</v>
      </c>
      <c r="C26" s="6">
        <v>2.5</v>
      </c>
      <c r="D26" s="77" t="s">
        <v>52</v>
      </c>
      <c r="E26" s="12" t="s">
        <v>55</v>
      </c>
      <c r="F26" s="8">
        <f t="shared" si="2"/>
        <v>33.22424242424242</v>
      </c>
      <c r="G26" s="6">
        <f t="shared" si="0"/>
        <v>53.46777333333333</v>
      </c>
    </row>
    <row r="27" spans="2:7" ht="14.25" customHeight="1">
      <c r="B27" s="6">
        <f t="shared" si="1"/>
        <v>34.22424242424242</v>
      </c>
      <c r="C27" s="6">
        <v>1</v>
      </c>
      <c r="D27" s="77"/>
      <c r="E27" s="9" t="s">
        <v>54</v>
      </c>
      <c r="F27" s="8">
        <f t="shared" si="2"/>
        <v>34.22424242424242</v>
      </c>
      <c r="G27" s="6">
        <f t="shared" si="0"/>
        <v>55.077073333333324</v>
      </c>
    </row>
    <row r="28" spans="2:7" ht="14.25" customHeight="1">
      <c r="B28" s="6">
        <f t="shared" si="1"/>
        <v>53.524242424242416</v>
      </c>
      <c r="C28" s="6">
        <v>19.3</v>
      </c>
      <c r="D28" s="77"/>
      <c r="E28" s="9" t="s">
        <v>7</v>
      </c>
      <c r="F28" s="8">
        <f t="shared" si="2"/>
        <v>53.524242424242416</v>
      </c>
      <c r="G28" s="6">
        <f t="shared" si="0"/>
        <v>86.13656333333331</v>
      </c>
    </row>
    <row r="29" spans="2:7" ht="14.25" customHeight="1">
      <c r="B29" s="6">
        <f>B28+C29</f>
        <v>55.12424242424242</v>
      </c>
      <c r="C29" s="6">
        <v>1.6</v>
      </c>
      <c r="D29" s="77"/>
      <c r="E29" s="3" t="s">
        <v>109</v>
      </c>
      <c r="F29" s="8">
        <f t="shared" si="2"/>
        <v>55.12424242424242</v>
      </c>
      <c r="G29" s="6">
        <f t="shared" si="0"/>
        <v>88.71144333333332</v>
      </c>
    </row>
    <row r="30" spans="2:7" ht="14.25" customHeight="1">
      <c r="B30" s="6"/>
      <c r="C30" s="6"/>
      <c r="D30" s="77"/>
      <c r="E30" s="9" t="s">
        <v>56</v>
      </c>
      <c r="F30" s="8"/>
      <c r="G30" s="6"/>
    </row>
    <row r="31" spans="2:7" ht="14.25" customHeight="1">
      <c r="B31" s="6">
        <f>B29+C31</f>
        <v>58.22424242424242</v>
      </c>
      <c r="C31" s="6">
        <v>3.1</v>
      </c>
      <c r="D31" s="77"/>
      <c r="E31" s="9" t="s">
        <v>8</v>
      </c>
      <c r="F31" s="8">
        <f>F29+C31</f>
        <v>58.22424242424242</v>
      </c>
      <c r="G31" s="6">
        <f t="shared" si="0"/>
        <v>93.70027333333333</v>
      </c>
    </row>
    <row r="32" spans="2:7" ht="14.25" customHeight="1">
      <c r="B32" s="6">
        <f t="shared" si="1"/>
        <v>60.12424242424242</v>
      </c>
      <c r="C32" s="6">
        <v>1.9</v>
      </c>
      <c r="D32" s="77"/>
      <c r="E32" s="9" t="s">
        <v>9</v>
      </c>
      <c r="F32" s="8">
        <f aca="true" t="shared" si="3" ref="F32:F39">F31+C32</f>
        <v>60.12424242424242</v>
      </c>
      <c r="G32" s="6">
        <f t="shared" si="0"/>
        <v>96.75794333333332</v>
      </c>
    </row>
    <row r="33" spans="2:7" ht="14.25" customHeight="1">
      <c r="B33" s="6">
        <f t="shared" si="1"/>
        <v>62.524242424242416</v>
      </c>
      <c r="C33" s="6">
        <v>2.4</v>
      </c>
      <c r="D33" s="77"/>
      <c r="E33" s="9" t="s">
        <v>57</v>
      </c>
      <c r="F33" s="8">
        <f t="shared" si="3"/>
        <v>62.524242424242416</v>
      </c>
      <c r="G33" s="6">
        <f t="shared" si="0"/>
        <v>100.62026333333331</v>
      </c>
    </row>
    <row r="34" spans="2:7" ht="14.25" customHeight="1">
      <c r="B34" s="6">
        <f t="shared" si="1"/>
        <v>63.824242424242414</v>
      </c>
      <c r="C34" s="6">
        <v>1.3</v>
      </c>
      <c r="D34" s="77"/>
      <c r="E34" s="9" t="s">
        <v>10</v>
      </c>
      <c r="F34" s="8">
        <f t="shared" si="3"/>
        <v>63.824242424242414</v>
      </c>
      <c r="G34" s="6">
        <f t="shared" si="0"/>
        <v>102.71235333333331</v>
      </c>
    </row>
    <row r="35" spans="2:7" ht="14.25" customHeight="1">
      <c r="B35" s="6">
        <f t="shared" si="1"/>
        <v>65.62424242424241</v>
      </c>
      <c r="C35" s="6">
        <v>1.8</v>
      </c>
      <c r="D35" s="77"/>
      <c r="E35" s="9" t="s">
        <v>11</v>
      </c>
      <c r="F35" s="8">
        <f t="shared" si="3"/>
        <v>65.62424242424241</v>
      </c>
      <c r="G35" s="6">
        <f t="shared" si="0"/>
        <v>105.6090933333333</v>
      </c>
    </row>
    <row r="36" spans="2:7" ht="14.25" customHeight="1">
      <c r="B36" s="6">
        <f t="shared" si="1"/>
        <v>66.12424242424241</v>
      </c>
      <c r="C36" s="6">
        <v>0.5</v>
      </c>
      <c r="D36" s="77"/>
      <c r="E36" s="10" t="s">
        <v>12</v>
      </c>
      <c r="F36" s="8">
        <f t="shared" si="3"/>
        <v>66.12424242424241</v>
      </c>
      <c r="G36" s="6">
        <f t="shared" si="0"/>
        <v>106.41374333333331</v>
      </c>
    </row>
    <row r="37" spans="2:7" ht="14.25" customHeight="1">
      <c r="B37" s="6">
        <f t="shared" si="1"/>
        <v>68.12424242424241</v>
      </c>
      <c r="C37" s="6">
        <v>2</v>
      </c>
      <c r="D37" s="77"/>
      <c r="E37" s="9" t="s">
        <v>13</v>
      </c>
      <c r="F37" s="8">
        <f t="shared" si="3"/>
        <v>68.12424242424241</v>
      </c>
      <c r="G37" s="6">
        <f t="shared" si="0"/>
        <v>109.63234333333331</v>
      </c>
    </row>
    <row r="38" spans="2:7" ht="14.25" customHeight="1">
      <c r="B38" s="6">
        <f t="shared" si="1"/>
        <v>68.7242424242424</v>
      </c>
      <c r="C38" s="6">
        <v>0.6</v>
      </c>
      <c r="D38" s="77"/>
      <c r="E38" s="9" t="s">
        <v>58</v>
      </c>
      <c r="F38" s="8">
        <f t="shared" si="3"/>
        <v>68.7242424242424</v>
      </c>
      <c r="G38" s="6">
        <f t="shared" si="0"/>
        <v>110.5979233333333</v>
      </c>
    </row>
    <row r="39" spans="2:7" ht="14.25" customHeight="1">
      <c r="B39" s="6">
        <f t="shared" si="1"/>
        <v>69.7242424242424</v>
      </c>
      <c r="C39" s="6">
        <v>1</v>
      </c>
      <c r="D39" s="77" t="s">
        <v>52</v>
      </c>
      <c r="E39" s="13" t="s">
        <v>65</v>
      </c>
      <c r="F39" s="8">
        <f t="shared" si="3"/>
        <v>69.7242424242424</v>
      </c>
      <c r="G39" s="6">
        <f t="shared" si="0"/>
        <v>112.2072233333333</v>
      </c>
    </row>
    <row r="40" spans="2:7" ht="14.25" customHeight="1">
      <c r="B40" s="30" t="s">
        <v>104</v>
      </c>
      <c r="C40" s="48">
        <f>SUM(C5:C39)</f>
        <v>69.7242424242424</v>
      </c>
      <c r="D40" s="74"/>
      <c r="E40" s="54" t="s">
        <v>42</v>
      </c>
      <c r="F40" s="37"/>
      <c r="G40" s="39"/>
    </row>
    <row r="41" spans="2:7" ht="14.25" customHeight="1">
      <c r="B41" s="14"/>
      <c r="C41" s="16" t="s">
        <v>43</v>
      </c>
      <c r="D41" s="75"/>
      <c r="E41" s="61">
        <v>39969.97083333333</v>
      </c>
      <c r="F41" s="4"/>
      <c r="G41" s="50"/>
    </row>
    <row r="42" spans="2:7" ht="14.25" customHeight="1">
      <c r="B42" s="22"/>
      <c r="C42" s="52" t="s">
        <v>44</v>
      </c>
      <c r="D42" s="76"/>
      <c r="E42" s="62">
        <v>39970.14444444444</v>
      </c>
      <c r="F42" s="44"/>
      <c r="G42" s="34"/>
    </row>
    <row r="43" spans="2:6" ht="14.25" customHeight="1">
      <c r="B43" s="4"/>
      <c r="C43" s="17"/>
      <c r="E43" s="27"/>
      <c r="F43" s="4"/>
    </row>
    <row r="44" spans="2:7" ht="14.25" customHeight="1">
      <c r="B44" s="30"/>
      <c r="C44" s="65"/>
      <c r="D44" s="74"/>
      <c r="E44" s="66"/>
      <c r="F44" s="35" t="s">
        <v>32</v>
      </c>
      <c r="G44" s="59" t="s">
        <v>69</v>
      </c>
    </row>
    <row r="45" spans="2:7" ht="14.25" customHeight="1">
      <c r="B45" s="22"/>
      <c r="C45" s="52"/>
      <c r="D45" s="76"/>
      <c r="E45" s="67" t="s">
        <v>113</v>
      </c>
      <c r="F45" s="42" t="s">
        <v>33</v>
      </c>
      <c r="G45" s="47" t="s">
        <v>33</v>
      </c>
    </row>
    <row r="46" spans="2:7" ht="14.25" customHeight="1">
      <c r="B46" s="6">
        <f>B39+C46</f>
        <v>71.5242424242424</v>
      </c>
      <c r="C46" s="6">
        <v>1.8</v>
      </c>
      <c r="D46" s="77"/>
      <c r="E46" s="9" t="s">
        <v>60</v>
      </c>
      <c r="F46" s="8">
        <f>F39+C46</f>
        <v>71.5242424242424</v>
      </c>
      <c r="G46" s="6">
        <f t="shared" si="0"/>
        <v>115.1039633333333</v>
      </c>
    </row>
    <row r="47" spans="2:7" ht="14.25" customHeight="1">
      <c r="B47" s="6">
        <f t="shared" si="1"/>
        <v>73.5242424242424</v>
      </c>
      <c r="C47" s="6">
        <v>2</v>
      </c>
      <c r="D47" s="77"/>
      <c r="E47" s="9" t="s">
        <v>61</v>
      </c>
      <c r="F47" s="8">
        <f aca="true" t="shared" si="4" ref="F47:F58">F46+C47</f>
        <v>73.5242424242424</v>
      </c>
      <c r="G47" s="6">
        <f t="shared" si="0"/>
        <v>118.32256333333329</v>
      </c>
    </row>
    <row r="48" spans="2:7" ht="14.25" customHeight="1">
      <c r="B48" s="6">
        <f t="shared" si="1"/>
        <v>75.0242424242424</v>
      </c>
      <c r="C48" s="6">
        <v>1.5</v>
      </c>
      <c r="D48" s="77"/>
      <c r="E48" s="71" t="s">
        <v>117</v>
      </c>
      <c r="F48" s="8">
        <f t="shared" si="4"/>
        <v>75.0242424242424</v>
      </c>
      <c r="G48" s="6">
        <f t="shared" si="0"/>
        <v>120.73651333333329</v>
      </c>
    </row>
    <row r="49" spans="2:7" ht="14.25" customHeight="1">
      <c r="B49" s="6">
        <f>B47+C49</f>
        <v>76.8242424242424</v>
      </c>
      <c r="C49" s="6">
        <v>3.3</v>
      </c>
      <c r="D49" s="77"/>
      <c r="E49" s="10" t="s">
        <v>15</v>
      </c>
      <c r="F49" s="8">
        <f t="shared" si="4"/>
        <v>78.3242424242424</v>
      </c>
      <c r="G49" s="6">
        <f t="shared" si="0"/>
        <v>126.04720333333329</v>
      </c>
    </row>
    <row r="50" spans="2:7" ht="14.25" customHeight="1">
      <c r="B50" s="6">
        <f t="shared" si="1"/>
        <v>78.3242424242424</v>
      </c>
      <c r="C50" s="6">
        <v>1.5</v>
      </c>
      <c r="D50" s="77"/>
      <c r="E50" s="9" t="s">
        <v>59</v>
      </c>
      <c r="F50" s="8">
        <f t="shared" si="4"/>
        <v>79.8242424242424</v>
      </c>
      <c r="G50" s="6">
        <f t="shared" si="0"/>
        <v>128.4611533333333</v>
      </c>
    </row>
    <row r="51" spans="2:7" ht="14.25" customHeight="1">
      <c r="B51" s="6">
        <f t="shared" si="1"/>
        <v>86.0242424242424</v>
      </c>
      <c r="C51" s="6">
        <v>7.7</v>
      </c>
      <c r="D51" s="77"/>
      <c r="E51" s="9" t="s">
        <v>62</v>
      </c>
      <c r="F51" s="8">
        <f t="shared" si="4"/>
        <v>87.5242424242424</v>
      </c>
      <c r="G51" s="6">
        <f t="shared" si="0"/>
        <v>140.8527633333333</v>
      </c>
    </row>
    <row r="52" spans="2:7" ht="14.25" customHeight="1">
      <c r="B52" s="6">
        <f t="shared" si="1"/>
        <v>87.3242424242424</v>
      </c>
      <c r="C52" s="6">
        <v>1.3</v>
      </c>
      <c r="D52" s="77" t="s">
        <v>52</v>
      </c>
      <c r="E52" s="9" t="s">
        <v>17</v>
      </c>
      <c r="F52" s="8">
        <f t="shared" si="4"/>
        <v>88.8242424242424</v>
      </c>
      <c r="G52" s="6">
        <f t="shared" si="0"/>
        <v>142.9448533333333</v>
      </c>
    </row>
    <row r="53" spans="2:7" ht="14.25" customHeight="1">
      <c r="B53" s="6">
        <f t="shared" si="1"/>
        <v>91.7242424242424</v>
      </c>
      <c r="C53" s="6">
        <v>4.4</v>
      </c>
      <c r="D53" s="77"/>
      <c r="E53" s="9" t="s">
        <v>63</v>
      </c>
      <c r="F53" s="8">
        <f t="shared" si="4"/>
        <v>93.2242424242424</v>
      </c>
      <c r="G53" s="6">
        <f t="shared" si="0"/>
        <v>150.0257733333333</v>
      </c>
    </row>
    <row r="54" spans="2:7" ht="14.25" customHeight="1">
      <c r="B54" s="6">
        <f t="shared" si="1"/>
        <v>93.62424242424241</v>
      </c>
      <c r="C54" s="6">
        <v>1.9</v>
      </c>
      <c r="D54" s="77"/>
      <c r="E54" s="9" t="s">
        <v>18</v>
      </c>
      <c r="F54" s="8">
        <f t="shared" si="4"/>
        <v>95.12424242424241</v>
      </c>
      <c r="G54" s="6">
        <f t="shared" si="0"/>
        <v>153.08344333333332</v>
      </c>
    </row>
    <row r="55" spans="2:7" ht="14.25" customHeight="1">
      <c r="B55" s="6">
        <f t="shared" si="1"/>
        <v>94.62424242424241</v>
      </c>
      <c r="C55" s="6">
        <v>1</v>
      </c>
      <c r="D55" s="77"/>
      <c r="E55" s="9" t="s">
        <v>19</v>
      </c>
      <c r="F55" s="8">
        <f t="shared" si="4"/>
        <v>96.12424242424241</v>
      </c>
      <c r="G55" s="6">
        <f t="shared" si="0"/>
        <v>154.6927433333333</v>
      </c>
    </row>
    <row r="56" spans="2:7" ht="14.25" customHeight="1">
      <c r="B56" s="6">
        <f t="shared" si="1"/>
        <v>100.12424242424241</v>
      </c>
      <c r="C56" s="6">
        <v>5.5</v>
      </c>
      <c r="D56" s="77"/>
      <c r="E56" s="9" t="s">
        <v>20</v>
      </c>
      <c r="F56" s="8">
        <f t="shared" si="4"/>
        <v>101.62424242424241</v>
      </c>
      <c r="G56" s="6">
        <f t="shared" si="0"/>
        <v>163.5438933333333</v>
      </c>
    </row>
    <row r="57" spans="2:7" ht="14.25" customHeight="1">
      <c r="B57" s="6">
        <f t="shared" si="1"/>
        <v>100.32424242424241</v>
      </c>
      <c r="C57" s="6">
        <v>0.2</v>
      </c>
      <c r="D57" s="77"/>
      <c r="E57" s="9" t="s">
        <v>21</v>
      </c>
      <c r="F57" s="8">
        <f t="shared" si="4"/>
        <v>101.82424242424241</v>
      </c>
      <c r="G57" s="6">
        <f t="shared" si="0"/>
        <v>163.86575333333332</v>
      </c>
    </row>
    <row r="58" spans="2:7" ht="14.25" customHeight="1">
      <c r="B58" s="6">
        <f t="shared" si="1"/>
        <v>103.32424242424241</v>
      </c>
      <c r="C58" s="6">
        <v>3</v>
      </c>
      <c r="D58" s="77" t="s">
        <v>52</v>
      </c>
      <c r="E58" s="13" t="s">
        <v>64</v>
      </c>
      <c r="F58" s="8">
        <f t="shared" si="4"/>
        <v>104.82424242424241</v>
      </c>
      <c r="G58" s="6">
        <f t="shared" si="0"/>
        <v>168.69365333333332</v>
      </c>
    </row>
    <row r="59" spans="2:6" ht="14.25" customHeight="1">
      <c r="B59" s="14" t="s">
        <v>104</v>
      </c>
      <c r="C59" s="15">
        <f>SUM(C46:C58)</f>
        <v>35.1</v>
      </c>
      <c r="D59" s="75"/>
      <c r="E59" s="16" t="s">
        <v>42</v>
      </c>
      <c r="F59" s="4"/>
    </row>
    <row r="60" spans="2:6" ht="14.25" customHeight="1">
      <c r="B60" s="14"/>
      <c r="C60" s="3" t="s">
        <v>43</v>
      </c>
      <c r="E60" s="18">
        <v>39970.04027777778</v>
      </c>
      <c r="F60" s="4"/>
    </row>
    <row r="61" spans="2:6" ht="14.25" customHeight="1">
      <c r="B61" s="14"/>
      <c r="C61" s="17" t="s">
        <v>44</v>
      </c>
      <c r="E61" s="18">
        <v>39970.302777777775</v>
      </c>
      <c r="F61" s="4"/>
    </row>
    <row r="62" spans="2:6" ht="14.25" customHeight="1">
      <c r="B62" s="14"/>
      <c r="C62" s="17"/>
      <c r="E62" s="18"/>
      <c r="F62" s="4"/>
    </row>
    <row r="63" spans="2:7" ht="14.25" customHeight="1">
      <c r="B63" s="6">
        <f>B58+C63</f>
        <v>103.52424242424242</v>
      </c>
      <c r="C63" s="6">
        <v>0.2</v>
      </c>
      <c r="D63" s="77"/>
      <c r="E63" s="9" t="s">
        <v>22</v>
      </c>
      <c r="F63" s="8">
        <f>F58+C63</f>
        <v>105.02424242424242</v>
      </c>
      <c r="G63" s="6">
        <f t="shared" si="0"/>
        <v>169.0155133333333</v>
      </c>
    </row>
    <row r="64" spans="2:7" ht="14.25" customHeight="1">
      <c r="B64" s="6">
        <f t="shared" si="1"/>
        <v>104.72424242424242</v>
      </c>
      <c r="C64" s="6">
        <v>1.2</v>
      </c>
      <c r="D64" s="77" t="s">
        <v>52</v>
      </c>
      <c r="E64" s="9" t="s">
        <v>23</v>
      </c>
      <c r="F64" s="8">
        <f>F63+C64</f>
        <v>106.22424242424242</v>
      </c>
      <c r="G64" s="6">
        <f t="shared" si="0"/>
        <v>170.9466733333333</v>
      </c>
    </row>
    <row r="65" spans="2:7" ht="14.25" customHeight="1">
      <c r="B65" s="6">
        <f t="shared" si="1"/>
        <v>104.82424242424241</v>
      </c>
      <c r="C65" s="6">
        <v>0.1</v>
      </c>
      <c r="D65" s="77"/>
      <c r="E65" s="9" t="s">
        <v>24</v>
      </c>
      <c r="F65" s="8">
        <f>F64+C65</f>
        <v>106.32424242424241</v>
      </c>
      <c r="G65" s="6">
        <f t="shared" si="0"/>
        <v>171.10760333333332</v>
      </c>
    </row>
    <row r="66" spans="2:7" ht="14.25" customHeight="1">
      <c r="B66" s="6">
        <f t="shared" si="1"/>
        <v>111.12424242424241</v>
      </c>
      <c r="C66" s="6">
        <v>6.3</v>
      </c>
      <c r="D66" s="77"/>
      <c r="E66" s="9" t="s">
        <v>25</v>
      </c>
      <c r="F66" s="8">
        <f>F65+C66</f>
        <v>112.62424242424241</v>
      </c>
      <c r="G66" s="6">
        <f t="shared" si="0"/>
        <v>181.2461933333333</v>
      </c>
    </row>
    <row r="67" spans="2:7" ht="14.25" customHeight="1">
      <c r="B67" s="6">
        <f t="shared" si="1"/>
        <v>118.7242424242424</v>
      </c>
      <c r="C67" s="6">
        <v>7.6</v>
      </c>
      <c r="D67" s="77"/>
      <c r="E67" s="71" t="s">
        <v>121</v>
      </c>
      <c r="F67" s="8"/>
      <c r="G67" s="6"/>
    </row>
    <row r="68" spans="2:7" ht="14.25" customHeight="1">
      <c r="B68" s="6">
        <f>B66+C68</f>
        <v>137.62424242424242</v>
      </c>
      <c r="C68" s="6">
        <v>26.5</v>
      </c>
      <c r="D68" s="77" t="s">
        <v>52</v>
      </c>
      <c r="E68" s="13" t="s">
        <v>66</v>
      </c>
      <c r="F68" s="8">
        <f>F66+C68</f>
        <v>139.12424242424242</v>
      </c>
      <c r="G68" s="6">
        <f t="shared" si="0"/>
        <v>223.89264333333333</v>
      </c>
    </row>
    <row r="69" spans="2:6" ht="14.25" customHeight="1">
      <c r="B69" s="14" t="s">
        <v>104</v>
      </c>
      <c r="C69" s="15">
        <f>SUM(C63:C68)</f>
        <v>41.9</v>
      </c>
      <c r="D69" s="75"/>
      <c r="E69" s="16" t="s">
        <v>42</v>
      </c>
      <c r="F69" s="4"/>
    </row>
    <row r="70" spans="2:6" ht="14.25" customHeight="1">
      <c r="B70" s="14"/>
      <c r="C70" s="3" t="s">
        <v>43</v>
      </c>
      <c r="E70" s="18">
        <v>39970.125</v>
      </c>
      <c r="F70" s="4"/>
    </row>
    <row r="71" spans="2:6" ht="14.25" customHeight="1">
      <c r="B71" s="14"/>
      <c r="C71" s="17" t="s">
        <v>44</v>
      </c>
      <c r="E71" s="18">
        <v>39970.48888888889</v>
      </c>
      <c r="F71" s="4"/>
    </row>
    <row r="72" spans="2:6" ht="14.25" customHeight="1">
      <c r="B72" s="14"/>
      <c r="C72" s="17"/>
      <c r="E72" s="18"/>
      <c r="F72" s="4"/>
    </row>
    <row r="73" spans="2:7" ht="14.25" customHeight="1">
      <c r="B73" s="6">
        <f>B68+C73</f>
        <v>163.72424242424242</v>
      </c>
      <c r="C73" s="19">
        <v>26.1</v>
      </c>
      <c r="D73" s="77"/>
      <c r="E73" s="6" t="s">
        <v>67</v>
      </c>
      <c r="F73" s="6">
        <f>F68+C73</f>
        <v>165.22424242424242</v>
      </c>
      <c r="G73" s="6">
        <f t="shared" si="0"/>
        <v>265.89537333333334</v>
      </c>
    </row>
    <row r="74" spans="2:7" ht="14.25" customHeight="1">
      <c r="B74" s="20">
        <f t="shared" si="1"/>
        <v>169.8242424242424</v>
      </c>
      <c r="C74" s="21">
        <v>6.1</v>
      </c>
      <c r="D74" s="77"/>
      <c r="E74" s="2" t="s">
        <v>68</v>
      </c>
      <c r="F74" s="22">
        <f>F73+C74</f>
        <v>171.3242424242424</v>
      </c>
      <c r="G74" s="6">
        <f>1.6093*F74</f>
        <v>275.7121033333333</v>
      </c>
    </row>
    <row r="75" spans="2:7" ht="14.25" customHeight="1">
      <c r="B75" s="6">
        <f t="shared" si="1"/>
        <v>174.5242424242424</v>
      </c>
      <c r="C75" s="8">
        <v>4.7</v>
      </c>
      <c r="D75" s="77"/>
      <c r="E75" s="23" t="s">
        <v>29</v>
      </c>
      <c r="F75" s="8">
        <f>F74+C75</f>
        <v>176.0242424242424</v>
      </c>
      <c r="G75" s="6">
        <f>1.6093*F75</f>
        <v>283.2758133333333</v>
      </c>
    </row>
    <row r="76" spans="2:7" ht="14.25" customHeight="1">
      <c r="B76" s="6">
        <f t="shared" si="1"/>
        <v>175.6242424242424</v>
      </c>
      <c r="C76" s="8">
        <v>1.1</v>
      </c>
      <c r="D76" s="77"/>
      <c r="E76" s="23" t="s">
        <v>30</v>
      </c>
      <c r="F76" s="8">
        <f>F75+C76</f>
        <v>177.1242424242424</v>
      </c>
      <c r="G76" s="6">
        <f>1.6093*F76</f>
        <v>285.0460433333333</v>
      </c>
    </row>
    <row r="77" spans="2:7" ht="14.25" customHeight="1">
      <c r="B77" s="6">
        <f t="shared" si="1"/>
        <v>176.6242424242424</v>
      </c>
      <c r="C77" s="6">
        <v>1</v>
      </c>
      <c r="D77" s="77"/>
      <c r="E77" s="9" t="s">
        <v>41</v>
      </c>
      <c r="F77" s="8">
        <f>F76+C77</f>
        <v>178.1242424242424</v>
      </c>
      <c r="G77" s="6">
        <f>1.6093*F77</f>
        <v>286.6553433333333</v>
      </c>
    </row>
    <row r="78" spans="2:7" ht="14.25" customHeight="1">
      <c r="B78" s="6">
        <f t="shared" si="1"/>
        <v>177.2242424242424</v>
      </c>
      <c r="C78" s="6">
        <v>0.6</v>
      </c>
      <c r="D78" s="77" t="s">
        <v>52</v>
      </c>
      <c r="E78" s="10" t="s">
        <v>111</v>
      </c>
      <c r="F78" s="8">
        <f>F77+C78</f>
        <v>178.7242424242424</v>
      </c>
      <c r="G78" s="6">
        <f>1.6093*F78</f>
        <v>287.6209233333333</v>
      </c>
    </row>
    <row r="79" spans="2:8" ht="14.25" customHeight="1">
      <c r="B79" s="30" t="s">
        <v>104</v>
      </c>
      <c r="C79" s="48">
        <f>SUM(C73:C78)</f>
        <v>39.60000000000001</v>
      </c>
      <c r="D79" s="74"/>
      <c r="E79" s="54" t="s">
        <v>42</v>
      </c>
      <c r="F79" s="37"/>
      <c r="G79" s="55"/>
      <c r="H79" s="26"/>
    </row>
    <row r="80" spans="2:8" ht="14.25" customHeight="1">
      <c r="B80" s="33"/>
      <c r="C80" s="16" t="s">
        <v>43</v>
      </c>
      <c r="D80" s="75"/>
      <c r="E80" s="18">
        <v>39970.208333333336</v>
      </c>
      <c r="F80" s="4"/>
      <c r="G80" s="56"/>
      <c r="H80" s="26"/>
    </row>
    <row r="81" spans="2:8" ht="14.25" customHeight="1">
      <c r="B81" s="51">
        <f>SUM(C69,C40,C59,C79)</f>
        <v>186.3242424242424</v>
      </c>
      <c r="C81" s="52" t="s">
        <v>44</v>
      </c>
      <c r="D81" s="76"/>
      <c r="E81" s="53">
        <v>39970.666666666664</v>
      </c>
      <c r="F81" s="44"/>
      <c r="G81" s="57"/>
      <c r="H81" s="26"/>
    </row>
    <row r="82" spans="7:8" ht="14.25" customHeight="1">
      <c r="G82" s="26"/>
      <c r="H82" s="26"/>
    </row>
    <row r="83" spans="7:8" ht="14.25" customHeight="1">
      <c r="G83" s="26"/>
      <c r="H83" s="26"/>
    </row>
    <row r="84" spans="5:8" ht="14.25" customHeight="1">
      <c r="E84" s="64"/>
      <c r="G84" s="26"/>
      <c r="H84" s="26"/>
    </row>
    <row r="85" spans="2:7" ht="14.25" customHeight="1">
      <c r="B85" s="58"/>
      <c r="C85" s="36"/>
      <c r="D85" s="74"/>
      <c r="E85" s="54" t="s">
        <v>112</v>
      </c>
      <c r="F85" s="35" t="s">
        <v>32</v>
      </c>
      <c r="G85" s="59" t="s">
        <v>69</v>
      </c>
    </row>
    <row r="86" spans="2:7" ht="14.25" customHeight="1">
      <c r="B86" s="60"/>
      <c r="C86" s="44"/>
      <c r="D86" s="76"/>
      <c r="E86" s="68" t="s">
        <v>114</v>
      </c>
      <c r="F86" s="42" t="s">
        <v>33</v>
      </c>
      <c r="G86" s="47" t="s">
        <v>33</v>
      </c>
    </row>
    <row r="87" spans="2:7" ht="14.25" customHeight="1">
      <c r="B87" s="6">
        <f>B86+C87</f>
        <v>0</v>
      </c>
      <c r="C87" s="6">
        <v>0</v>
      </c>
      <c r="D87" s="77"/>
      <c r="E87" s="9" t="s">
        <v>116</v>
      </c>
      <c r="F87" s="6">
        <f>F78+C87</f>
        <v>178.7242424242424</v>
      </c>
      <c r="G87" s="6">
        <f>1.6093*F87</f>
        <v>287.6209233333333</v>
      </c>
    </row>
    <row r="88" spans="2:7" ht="14.25" customHeight="1">
      <c r="B88" s="6">
        <f>B87+C88</f>
        <v>1.1</v>
      </c>
      <c r="C88" s="6">
        <v>1.1</v>
      </c>
      <c r="D88" s="77"/>
      <c r="E88" s="9" t="s">
        <v>30</v>
      </c>
      <c r="F88" s="22">
        <f>F87+C88</f>
        <v>179.82424242424239</v>
      </c>
      <c r="G88" s="6">
        <f>1.6093*F88</f>
        <v>289.39115333333325</v>
      </c>
    </row>
    <row r="89" spans="2:7" ht="14.25" customHeight="1">
      <c r="B89" s="6">
        <f>B88+C89</f>
        <v>2.1</v>
      </c>
      <c r="C89" s="6">
        <v>1</v>
      </c>
      <c r="D89" s="77"/>
      <c r="E89" s="9" t="s">
        <v>31</v>
      </c>
      <c r="F89" s="22">
        <f>F88+C89</f>
        <v>180.82424242424239</v>
      </c>
      <c r="G89" s="6">
        <f>1.6093*F89</f>
        <v>291.00045333333327</v>
      </c>
    </row>
    <row r="90" spans="2:7" ht="14.25" customHeight="1">
      <c r="B90" s="6">
        <f aca="true" t="shared" si="5" ref="B90:B161">B89+C90</f>
        <v>7.4</v>
      </c>
      <c r="C90" s="6">
        <v>5.3</v>
      </c>
      <c r="D90" s="77"/>
      <c r="E90" s="9" t="s">
        <v>26</v>
      </c>
      <c r="F90" s="22">
        <f>F89+C90</f>
        <v>186.1242424242424</v>
      </c>
      <c r="G90" s="6">
        <f aca="true" t="shared" si="6" ref="G90:G132">1.6093*F90</f>
        <v>299.5297433333333</v>
      </c>
    </row>
    <row r="91" spans="2:7" ht="14.25" customHeight="1">
      <c r="B91" s="6">
        <f t="shared" si="5"/>
        <v>13.5</v>
      </c>
      <c r="C91" s="6">
        <v>6.1</v>
      </c>
      <c r="D91" s="77"/>
      <c r="E91" s="9" t="s">
        <v>25</v>
      </c>
      <c r="F91" s="22">
        <f>F90+C91</f>
        <v>192.2242424242424</v>
      </c>
      <c r="G91" s="6">
        <f t="shared" si="6"/>
        <v>309.3464733333333</v>
      </c>
    </row>
    <row r="92" spans="2:7" ht="14.25" customHeight="1">
      <c r="B92" s="6">
        <f t="shared" si="5"/>
        <v>39.6</v>
      </c>
      <c r="C92" s="29">
        <v>26.1</v>
      </c>
      <c r="D92" s="77" t="s">
        <v>52</v>
      </c>
      <c r="E92" s="13" t="s">
        <v>106</v>
      </c>
      <c r="F92" s="22">
        <f>F91+C92</f>
        <v>218.32424242424239</v>
      </c>
      <c r="G92" s="6">
        <f t="shared" si="6"/>
        <v>351.34920333333326</v>
      </c>
    </row>
    <row r="93" spans="2:6" ht="14.25" customHeight="1">
      <c r="B93" s="30" t="s">
        <v>104</v>
      </c>
      <c r="C93" s="15">
        <f>SUM(C87:C92)</f>
        <v>39.6</v>
      </c>
      <c r="D93" s="75"/>
      <c r="E93" s="28" t="s">
        <v>42</v>
      </c>
      <c r="F93" s="4"/>
    </row>
    <row r="94" spans="1:6" ht="14.25" customHeight="1">
      <c r="A94" s="24"/>
      <c r="B94" s="14"/>
      <c r="C94" s="3" t="s">
        <v>43</v>
      </c>
      <c r="E94" s="18">
        <v>39970.291666666664</v>
      </c>
      <c r="F94" s="4"/>
    </row>
    <row r="95" spans="1:6" ht="14.25" customHeight="1">
      <c r="A95" s="2"/>
      <c r="B95" s="14"/>
      <c r="C95" s="17" t="s">
        <v>44</v>
      </c>
      <c r="E95" s="18">
        <v>39970.84444444445</v>
      </c>
      <c r="F95" s="4"/>
    </row>
    <row r="96" spans="2:6" ht="14.25" customHeight="1">
      <c r="B96" s="22"/>
      <c r="C96" s="17"/>
      <c r="E96" s="18"/>
      <c r="F96" s="4"/>
    </row>
    <row r="97" spans="2:7" ht="14.25" customHeight="1">
      <c r="B97" s="20">
        <f>B92+C97</f>
        <v>73.7</v>
      </c>
      <c r="C97" s="6">
        <v>34.1</v>
      </c>
      <c r="D97" s="77"/>
      <c r="E97" s="9" t="s">
        <v>70</v>
      </c>
      <c r="F97" s="6">
        <f>F92+C97</f>
        <v>252.42424242424238</v>
      </c>
      <c r="G97" s="6">
        <f t="shared" si="6"/>
        <v>406.22633333333323</v>
      </c>
    </row>
    <row r="98" spans="2:7" ht="14.25" customHeight="1">
      <c r="B98" s="6">
        <f t="shared" si="5"/>
        <v>80</v>
      </c>
      <c r="C98" s="6">
        <v>6.3</v>
      </c>
      <c r="D98" s="77"/>
      <c r="E98" s="9" t="s">
        <v>71</v>
      </c>
      <c r="F98" s="6">
        <f>F97+C98</f>
        <v>258.7242424242424</v>
      </c>
      <c r="G98" s="6">
        <f t="shared" si="6"/>
        <v>416.36492333333325</v>
      </c>
    </row>
    <row r="99" spans="2:7" ht="14.25" customHeight="1">
      <c r="B99" s="6">
        <f t="shared" si="5"/>
        <v>80.1</v>
      </c>
      <c r="C99" s="6">
        <v>0.1</v>
      </c>
      <c r="D99" s="77"/>
      <c r="E99" s="9" t="s">
        <v>22</v>
      </c>
      <c r="F99" s="6">
        <f>F98+C99</f>
        <v>258.8242424242424</v>
      </c>
      <c r="G99" s="6">
        <f t="shared" si="6"/>
        <v>416.5258533333333</v>
      </c>
    </row>
    <row r="100" spans="2:7" ht="14.25" customHeight="1">
      <c r="B100" s="6">
        <f t="shared" si="5"/>
        <v>81.3</v>
      </c>
      <c r="C100" s="6">
        <v>1.2</v>
      </c>
      <c r="D100" s="77"/>
      <c r="E100" s="9" t="s">
        <v>72</v>
      </c>
      <c r="F100" s="6">
        <f>F99+C100</f>
        <v>260.0242424242424</v>
      </c>
      <c r="G100" s="6">
        <f t="shared" si="6"/>
        <v>418.4570133333333</v>
      </c>
    </row>
    <row r="101" spans="2:7" ht="14.25" customHeight="1">
      <c r="B101" s="6">
        <f t="shared" si="5"/>
        <v>81.5</v>
      </c>
      <c r="C101" s="29">
        <v>0.2</v>
      </c>
      <c r="D101" s="77" t="s">
        <v>52</v>
      </c>
      <c r="E101" s="13" t="s">
        <v>102</v>
      </c>
      <c r="F101" s="6">
        <f>F100+C101</f>
        <v>260.2242424242424</v>
      </c>
      <c r="G101" s="6">
        <f t="shared" si="6"/>
        <v>418.77887333333325</v>
      </c>
    </row>
    <row r="102" spans="2:6" ht="14.25" customHeight="1">
      <c r="B102" s="14" t="s">
        <v>104</v>
      </c>
      <c r="C102" s="15">
        <f>SUM(C97:C101)</f>
        <v>41.900000000000006</v>
      </c>
      <c r="D102" s="75"/>
      <c r="E102" s="28" t="s">
        <v>42</v>
      </c>
      <c r="F102" s="4"/>
    </row>
    <row r="103" spans="1:6" ht="14.25" customHeight="1">
      <c r="A103" s="24"/>
      <c r="B103" s="14"/>
      <c r="C103" s="3" t="s">
        <v>43</v>
      </c>
      <c r="E103" s="18">
        <v>39970.381944444445</v>
      </c>
      <c r="F103" s="4"/>
    </row>
    <row r="104" spans="1:6" ht="14.25" customHeight="1">
      <c r="A104" s="2"/>
      <c r="B104" s="14"/>
      <c r="C104" s="17" t="s">
        <v>44</v>
      </c>
      <c r="E104" s="18">
        <v>39971.03055555555</v>
      </c>
      <c r="F104" s="4"/>
    </row>
    <row r="105" spans="2:6" ht="14.25" customHeight="1">
      <c r="B105" s="14"/>
      <c r="C105" s="17"/>
      <c r="E105" s="18"/>
      <c r="F105" s="4"/>
    </row>
    <row r="106" spans="2:7" ht="14.25" customHeight="1">
      <c r="B106" s="6">
        <f>B101+C106</f>
        <v>84.5</v>
      </c>
      <c r="C106" s="6">
        <v>3</v>
      </c>
      <c r="D106" s="77"/>
      <c r="E106" s="9" t="s">
        <v>73</v>
      </c>
      <c r="F106" s="6">
        <f>F101+C106</f>
        <v>263.2242424242424</v>
      </c>
      <c r="G106" s="6">
        <f t="shared" si="6"/>
        <v>423.60677333333325</v>
      </c>
    </row>
    <row r="107" spans="2:7" ht="14.25" customHeight="1">
      <c r="B107" s="6">
        <f t="shared" si="5"/>
        <v>84.7</v>
      </c>
      <c r="C107" s="6">
        <v>0.2</v>
      </c>
      <c r="D107" s="77"/>
      <c r="E107" s="9" t="s">
        <v>19</v>
      </c>
      <c r="F107" s="6">
        <f>F106+C107</f>
        <v>263.4242424242424</v>
      </c>
      <c r="G107" s="6">
        <f t="shared" si="6"/>
        <v>423.92863333333327</v>
      </c>
    </row>
    <row r="108" spans="2:7" ht="14.25" customHeight="1">
      <c r="B108" s="6">
        <f t="shared" si="5"/>
        <v>90.2</v>
      </c>
      <c r="C108" s="6">
        <v>5.5</v>
      </c>
      <c r="D108" s="77"/>
      <c r="E108" s="9" t="s">
        <v>18</v>
      </c>
      <c r="F108" s="6">
        <f aca="true" t="shared" si="7" ref="F108:F118">F107+C108</f>
        <v>268.9242424242424</v>
      </c>
      <c r="G108" s="6">
        <f t="shared" si="6"/>
        <v>432.7797833333332</v>
      </c>
    </row>
    <row r="109" spans="2:7" ht="14.25" customHeight="1">
      <c r="B109" s="6">
        <f t="shared" si="5"/>
        <v>91.2</v>
      </c>
      <c r="C109" s="6">
        <v>1</v>
      </c>
      <c r="D109" s="77"/>
      <c r="E109" s="9" t="s">
        <v>74</v>
      </c>
      <c r="F109" s="6">
        <f t="shared" si="7"/>
        <v>269.9242424242424</v>
      </c>
      <c r="G109" s="6">
        <f t="shared" si="6"/>
        <v>434.38908333333325</v>
      </c>
    </row>
    <row r="110" spans="2:7" ht="14.25" customHeight="1">
      <c r="B110" s="6">
        <f t="shared" si="5"/>
        <v>93.10000000000001</v>
      </c>
      <c r="C110" s="6">
        <v>1.9</v>
      </c>
      <c r="D110" s="77"/>
      <c r="E110" s="9" t="s">
        <v>75</v>
      </c>
      <c r="F110" s="6">
        <f t="shared" si="7"/>
        <v>271.82424242424236</v>
      </c>
      <c r="G110" s="6">
        <f t="shared" si="6"/>
        <v>437.4467533333332</v>
      </c>
    </row>
    <row r="111" spans="2:7" ht="14.25" customHeight="1">
      <c r="B111" s="6">
        <f t="shared" si="5"/>
        <v>97.50000000000001</v>
      </c>
      <c r="C111" s="6">
        <v>4.4</v>
      </c>
      <c r="D111" s="77" t="s">
        <v>52</v>
      </c>
      <c r="E111" s="9" t="s">
        <v>16</v>
      </c>
      <c r="F111" s="6">
        <f t="shared" si="7"/>
        <v>276.22424242424233</v>
      </c>
      <c r="G111" s="6">
        <f t="shared" si="6"/>
        <v>444.52767333333315</v>
      </c>
    </row>
    <row r="112" spans="2:7" ht="14.25" customHeight="1">
      <c r="B112" s="6">
        <f t="shared" si="5"/>
        <v>98.80000000000001</v>
      </c>
      <c r="C112" s="6">
        <v>1.3</v>
      </c>
      <c r="D112" s="77"/>
      <c r="E112" s="9" t="s">
        <v>76</v>
      </c>
      <c r="F112" s="6">
        <f t="shared" si="7"/>
        <v>277.52424242424235</v>
      </c>
      <c r="G112" s="6">
        <f t="shared" si="6"/>
        <v>446.6197633333332</v>
      </c>
    </row>
    <row r="113" spans="2:7" ht="14.25" customHeight="1">
      <c r="B113" s="6">
        <f t="shared" si="5"/>
        <v>106.50000000000001</v>
      </c>
      <c r="C113" s="6">
        <v>7.7</v>
      </c>
      <c r="D113" s="77"/>
      <c r="E113" s="9" t="s">
        <v>77</v>
      </c>
      <c r="F113" s="6">
        <f t="shared" si="7"/>
        <v>285.22424242424233</v>
      </c>
      <c r="G113" s="6">
        <f t="shared" si="6"/>
        <v>459.01137333333315</v>
      </c>
    </row>
    <row r="114" spans="2:7" ht="14.25" customHeight="1">
      <c r="B114" s="6">
        <f t="shared" si="5"/>
        <v>108.00000000000001</v>
      </c>
      <c r="C114" s="6">
        <v>1.5</v>
      </c>
      <c r="D114" s="77"/>
      <c r="E114" s="10" t="s">
        <v>78</v>
      </c>
      <c r="F114" s="6">
        <f t="shared" si="7"/>
        <v>286.72424242424233</v>
      </c>
      <c r="G114" s="6">
        <f t="shared" si="6"/>
        <v>461.42532333333315</v>
      </c>
    </row>
    <row r="115" spans="2:7" ht="14.25" customHeight="1">
      <c r="B115" s="6">
        <f t="shared" si="5"/>
        <v>111.40000000000002</v>
      </c>
      <c r="C115" s="6">
        <v>3.4</v>
      </c>
      <c r="D115" s="77"/>
      <c r="E115" s="9" t="s">
        <v>79</v>
      </c>
      <c r="F115" s="6">
        <f t="shared" si="7"/>
        <v>290.1242424242423</v>
      </c>
      <c r="G115" s="6">
        <f t="shared" si="6"/>
        <v>466.8969433333331</v>
      </c>
    </row>
    <row r="116" spans="2:7" ht="14.25" customHeight="1">
      <c r="B116" s="6">
        <f t="shared" si="5"/>
        <v>112.90000000000002</v>
      </c>
      <c r="C116" s="6">
        <v>1.5</v>
      </c>
      <c r="D116" s="77"/>
      <c r="E116" s="9" t="s">
        <v>14</v>
      </c>
      <c r="F116" s="6">
        <f t="shared" si="7"/>
        <v>291.6242424242423</v>
      </c>
      <c r="G116" s="6">
        <f t="shared" si="6"/>
        <v>469.3108933333331</v>
      </c>
    </row>
    <row r="117" spans="2:7" ht="14.25" customHeight="1">
      <c r="B117" s="6">
        <f>B116+C117</f>
        <v>114.90000000000002</v>
      </c>
      <c r="C117" s="6">
        <v>2</v>
      </c>
      <c r="D117" s="77"/>
      <c r="E117" s="9" t="s">
        <v>80</v>
      </c>
      <c r="F117" s="6">
        <f t="shared" si="7"/>
        <v>293.6242424242423</v>
      </c>
      <c r="G117" s="6">
        <f t="shared" si="6"/>
        <v>472.52949333333316</v>
      </c>
    </row>
    <row r="118" spans="2:7" ht="14.25" customHeight="1">
      <c r="B118" s="6">
        <f>B117+C118</f>
        <v>116.70000000000002</v>
      </c>
      <c r="C118" s="6">
        <v>1.8</v>
      </c>
      <c r="D118" s="77" t="s">
        <v>52</v>
      </c>
      <c r="E118" s="13" t="s">
        <v>105</v>
      </c>
      <c r="F118" s="6">
        <f t="shared" si="7"/>
        <v>295.4242424242423</v>
      </c>
      <c r="G118" s="6">
        <f t="shared" si="6"/>
        <v>475.42623333333313</v>
      </c>
    </row>
    <row r="119" spans="2:7" ht="14.25" customHeight="1">
      <c r="B119" s="30" t="s">
        <v>104</v>
      </c>
      <c r="C119" s="48">
        <f>SUM(C106:C118)</f>
        <v>35.199999999999996</v>
      </c>
      <c r="D119" s="74"/>
      <c r="E119" s="54" t="s">
        <v>123</v>
      </c>
      <c r="F119" s="37"/>
      <c r="G119" s="39"/>
    </row>
    <row r="120" spans="1:7" ht="14.25" customHeight="1">
      <c r="A120" s="2"/>
      <c r="B120" s="14"/>
      <c r="C120" s="16" t="s">
        <v>43</v>
      </c>
      <c r="D120" s="75"/>
      <c r="E120" s="72">
        <v>39970.46111111111</v>
      </c>
      <c r="F120" s="4"/>
      <c r="G120" s="50"/>
    </row>
    <row r="121" spans="1:7" ht="14.25" customHeight="1">
      <c r="A121" s="2"/>
      <c r="B121" s="14"/>
      <c r="C121" s="17" t="s">
        <v>44</v>
      </c>
      <c r="D121" s="75"/>
      <c r="E121" s="18">
        <v>39971.188888888886</v>
      </c>
      <c r="F121" s="4"/>
      <c r="G121" s="50"/>
    </row>
    <row r="122" spans="1:7" ht="14.25" customHeight="1">
      <c r="A122" s="2"/>
      <c r="B122" s="22"/>
      <c r="C122" s="44"/>
      <c r="D122" s="76"/>
      <c r="E122" s="63"/>
      <c r="F122" s="44"/>
      <c r="G122" s="34"/>
    </row>
    <row r="123" spans="1:7" ht="14.25" customHeight="1">
      <c r="A123" s="2"/>
      <c r="B123" s="30"/>
      <c r="C123" s="37"/>
      <c r="D123" s="74"/>
      <c r="E123" s="69"/>
      <c r="F123" s="35" t="s">
        <v>32</v>
      </c>
      <c r="G123" s="59" t="s">
        <v>69</v>
      </c>
    </row>
    <row r="124" spans="1:7" ht="14.25" customHeight="1">
      <c r="A124" s="2"/>
      <c r="B124" s="22"/>
      <c r="C124" s="44"/>
      <c r="D124" s="76"/>
      <c r="E124" s="70" t="s">
        <v>115</v>
      </c>
      <c r="F124" s="42" t="s">
        <v>33</v>
      </c>
      <c r="G124" s="47" t="s">
        <v>33</v>
      </c>
    </row>
    <row r="125" spans="2:7" ht="14.25" customHeight="1">
      <c r="B125" s="6">
        <f>B118+C125</f>
        <v>117.70000000000002</v>
      </c>
      <c r="C125" s="6">
        <v>1</v>
      </c>
      <c r="D125" s="77"/>
      <c r="E125" s="9" t="s">
        <v>13</v>
      </c>
      <c r="F125" s="6">
        <f>F118+C125</f>
        <v>296.4242424242423</v>
      </c>
      <c r="G125" s="6">
        <f t="shared" si="6"/>
        <v>477.03553333333315</v>
      </c>
    </row>
    <row r="126" spans="2:7" ht="14.25" customHeight="1">
      <c r="B126" s="6">
        <f t="shared" si="5"/>
        <v>118.30000000000001</v>
      </c>
      <c r="C126" s="6">
        <v>0.6</v>
      </c>
      <c r="D126" s="77"/>
      <c r="E126" s="9" t="s">
        <v>81</v>
      </c>
      <c r="F126" s="6">
        <f aca="true" t="shared" si="8" ref="F126:F134">F125+C126</f>
        <v>297.02424242424235</v>
      </c>
      <c r="G126" s="6">
        <f t="shared" si="6"/>
        <v>478.0011133333332</v>
      </c>
    </row>
    <row r="127" spans="2:7" ht="14.25" customHeight="1">
      <c r="B127" s="6">
        <f t="shared" si="5"/>
        <v>120.30000000000001</v>
      </c>
      <c r="C127" s="6">
        <v>2</v>
      </c>
      <c r="D127" s="77"/>
      <c r="E127" s="10" t="s">
        <v>82</v>
      </c>
      <c r="F127" s="6">
        <f t="shared" si="8"/>
        <v>299.02424242424235</v>
      </c>
      <c r="G127" s="6">
        <f t="shared" si="6"/>
        <v>481.2197133333332</v>
      </c>
    </row>
    <row r="128" spans="2:7" ht="14.25" customHeight="1">
      <c r="B128" s="6">
        <f t="shared" si="5"/>
        <v>120.80000000000001</v>
      </c>
      <c r="C128" s="6">
        <v>0.5</v>
      </c>
      <c r="D128" s="77"/>
      <c r="E128" s="9" t="s">
        <v>83</v>
      </c>
      <c r="F128" s="6">
        <f t="shared" si="8"/>
        <v>299.52424242424235</v>
      </c>
      <c r="G128" s="6">
        <f t="shared" si="6"/>
        <v>482.0243633333332</v>
      </c>
    </row>
    <row r="129" spans="2:7" ht="14.25" customHeight="1">
      <c r="B129" s="6">
        <f t="shared" si="5"/>
        <v>122.60000000000001</v>
      </c>
      <c r="C129" s="6">
        <v>1.8</v>
      </c>
      <c r="D129" s="77"/>
      <c r="E129" s="9" t="s">
        <v>84</v>
      </c>
      <c r="F129" s="6">
        <f t="shared" si="8"/>
        <v>301.32424242424236</v>
      </c>
      <c r="G129" s="6">
        <f t="shared" si="6"/>
        <v>484.92110333333324</v>
      </c>
    </row>
    <row r="130" spans="2:7" ht="14.25" customHeight="1">
      <c r="B130" s="6">
        <f t="shared" si="5"/>
        <v>124.00000000000001</v>
      </c>
      <c r="C130" s="6">
        <v>1.4</v>
      </c>
      <c r="D130" s="77"/>
      <c r="E130" s="9" t="s">
        <v>85</v>
      </c>
      <c r="F130" s="6">
        <f t="shared" si="8"/>
        <v>302.72424242424233</v>
      </c>
      <c r="G130" s="6">
        <f t="shared" si="6"/>
        <v>487.17412333333317</v>
      </c>
    </row>
    <row r="131" spans="2:7" ht="14.25" customHeight="1">
      <c r="B131" s="6">
        <f t="shared" si="5"/>
        <v>126.30000000000001</v>
      </c>
      <c r="C131" s="6">
        <v>2.3</v>
      </c>
      <c r="D131" s="77"/>
      <c r="E131" s="9" t="s">
        <v>86</v>
      </c>
      <c r="F131" s="6">
        <f t="shared" si="8"/>
        <v>305.02424242424235</v>
      </c>
      <c r="G131" s="6">
        <f t="shared" si="6"/>
        <v>490.8755133333332</v>
      </c>
    </row>
    <row r="132" spans="2:7" ht="14.25" customHeight="1">
      <c r="B132" s="6">
        <f t="shared" si="5"/>
        <v>128.20000000000002</v>
      </c>
      <c r="C132" s="6">
        <v>1.9</v>
      </c>
      <c r="D132" s="77"/>
      <c r="E132" s="9" t="s">
        <v>87</v>
      </c>
      <c r="F132" s="6">
        <f t="shared" si="8"/>
        <v>306.9242424242423</v>
      </c>
      <c r="G132" s="6">
        <f t="shared" si="6"/>
        <v>493.93318333333315</v>
      </c>
    </row>
    <row r="133" spans="2:7" ht="14.25" customHeight="1">
      <c r="B133" s="6">
        <f t="shared" si="5"/>
        <v>131.3</v>
      </c>
      <c r="C133" s="6">
        <v>3.1</v>
      </c>
      <c r="D133" s="77"/>
      <c r="E133" s="9" t="s">
        <v>7</v>
      </c>
      <c r="F133" s="6">
        <f t="shared" si="8"/>
        <v>310.02424242424235</v>
      </c>
      <c r="G133" s="6">
        <f aca="true" t="shared" si="9" ref="G133:G149">1.6093*F133</f>
        <v>498.9220133333332</v>
      </c>
    </row>
    <row r="134" spans="2:7" ht="14.25" customHeight="1">
      <c r="B134" s="6">
        <f>B133+C134</f>
        <v>132.9</v>
      </c>
      <c r="C134" s="6">
        <v>1.6</v>
      </c>
      <c r="D134" s="79" t="s">
        <v>124</v>
      </c>
      <c r="E134" s="73"/>
      <c r="F134" s="6">
        <f t="shared" si="8"/>
        <v>311.62424242424237</v>
      </c>
      <c r="G134" s="6">
        <f t="shared" si="9"/>
        <v>501.4968933333332</v>
      </c>
    </row>
    <row r="135" spans="2:7" ht="14.25" customHeight="1">
      <c r="B135" s="14" t="s">
        <v>104</v>
      </c>
      <c r="C135" s="15">
        <f>SUM(C125:C134)</f>
        <v>16.2</v>
      </c>
      <c r="D135" s="75"/>
      <c r="E135" s="32" t="s">
        <v>103</v>
      </c>
      <c r="F135" s="6"/>
      <c r="G135" s="6"/>
    </row>
    <row r="136" spans="1:6" ht="14.25" customHeight="1">
      <c r="A136" s="2"/>
      <c r="B136" s="14"/>
      <c r="C136" s="15"/>
      <c r="D136" s="80"/>
      <c r="E136" s="31"/>
      <c r="F136" s="4"/>
    </row>
    <row r="137" spans="1:7" ht="14.25" customHeight="1">
      <c r="A137" s="2"/>
      <c r="B137" s="6">
        <f>B134+C137</f>
        <v>152.20000000000002</v>
      </c>
      <c r="C137" s="6">
        <v>19.3</v>
      </c>
      <c r="D137" s="77"/>
      <c r="E137" s="9" t="s">
        <v>88</v>
      </c>
      <c r="F137" s="6">
        <f>F134+C137</f>
        <v>330.9242424242424</v>
      </c>
      <c r="G137" s="6">
        <f t="shared" si="9"/>
        <v>532.5563833333332</v>
      </c>
    </row>
    <row r="138" spans="2:7" ht="14.25" customHeight="1">
      <c r="B138" s="6">
        <f t="shared" si="5"/>
        <v>153.10000000000002</v>
      </c>
      <c r="C138" s="6">
        <v>0.9</v>
      </c>
      <c r="D138" s="77" t="s">
        <v>52</v>
      </c>
      <c r="E138" s="9" t="s">
        <v>122</v>
      </c>
      <c r="F138" s="6">
        <f aca="true" t="shared" si="10" ref="F138:F150">F137+C138</f>
        <v>331.82424242424236</v>
      </c>
      <c r="G138" s="6">
        <f t="shared" si="9"/>
        <v>534.0047533333332</v>
      </c>
    </row>
    <row r="139" spans="2:7" ht="14.25" customHeight="1">
      <c r="B139" s="6">
        <f t="shared" si="5"/>
        <v>155.70000000000002</v>
      </c>
      <c r="C139" s="6">
        <v>2.6</v>
      </c>
      <c r="D139" s="77"/>
      <c r="E139" s="9" t="s">
        <v>6</v>
      </c>
      <c r="F139" s="6">
        <f t="shared" si="10"/>
        <v>334.4242424242424</v>
      </c>
      <c r="G139" s="6">
        <f t="shared" si="9"/>
        <v>538.1889333333332</v>
      </c>
    </row>
    <row r="140" spans="2:7" ht="14.25" customHeight="1">
      <c r="B140" s="6">
        <f t="shared" si="5"/>
        <v>155.72424242424245</v>
      </c>
      <c r="C140" s="6">
        <v>0.024242424242424242</v>
      </c>
      <c r="D140" s="77"/>
      <c r="E140" s="9" t="s">
        <v>89</v>
      </c>
      <c r="F140" s="6">
        <f t="shared" si="10"/>
        <v>334.4484848484848</v>
      </c>
      <c r="G140" s="6">
        <f t="shared" si="9"/>
        <v>538.2279466666665</v>
      </c>
    </row>
    <row r="141" spans="2:7" ht="14.25" customHeight="1">
      <c r="B141" s="6">
        <f t="shared" si="5"/>
        <v>159.22424242424245</v>
      </c>
      <c r="C141" s="6">
        <v>3.5</v>
      </c>
      <c r="D141" s="77"/>
      <c r="E141" s="9" t="s">
        <v>5</v>
      </c>
      <c r="F141" s="6">
        <f t="shared" si="10"/>
        <v>337.9484848484848</v>
      </c>
      <c r="G141" s="6">
        <f t="shared" si="9"/>
        <v>543.8604966666666</v>
      </c>
    </row>
    <row r="142" spans="2:7" ht="14.25" customHeight="1">
      <c r="B142" s="6">
        <f t="shared" si="5"/>
        <v>162.22424242424245</v>
      </c>
      <c r="C142" s="6">
        <v>3</v>
      </c>
      <c r="D142" s="77"/>
      <c r="E142" s="9" t="s">
        <v>90</v>
      </c>
      <c r="F142" s="6">
        <f t="shared" si="10"/>
        <v>340.9484848484848</v>
      </c>
      <c r="G142" s="6">
        <f t="shared" si="9"/>
        <v>548.6883966666666</v>
      </c>
    </row>
    <row r="143" spans="2:7" ht="14.25" customHeight="1">
      <c r="B143" s="6">
        <f t="shared" si="5"/>
        <v>162.27083333333334</v>
      </c>
      <c r="C143" s="6">
        <v>0.04659090909090909</v>
      </c>
      <c r="D143" s="77"/>
      <c r="E143" s="10" t="s">
        <v>91</v>
      </c>
      <c r="F143" s="6">
        <f t="shared" si="10"/>
        <v>340.9950757575757</v>
      </c>
      <c r="G143" s="6">
        <f t="shared" si="9"/>
        <v>548.7633754166666</v>
      </c>
    </row>
    <row r="144" spans="2:7" ht="14.25" customHeight="1">
      <c r="B144" s="6">
        <f t="shared" si="5"/>
        <v>163.27083333333334</v>
      </c>
      <c r="C144" s="6">
        <v>1</v>
      </c>
      <c r="D144" s="77"/>
      <c r="E144" s="9" t="s">
        <v>4</v>
      </c>
      <c r="F144" s="6">
        <f t="shared" si="10"/>
        <v>341.9950757575757</v>
      </c>
      <c r="G144" s="6">
        <f t="shared" si="9"/>
        <v>550.3726754166665</v>
      </c>
    </row>
    <row r="145" spans="2:7" ht="14.25" customHeight="1">
      <c r="B145" s="6">
        <f t="shared" si="5"/>
        <v>163.77083333333334</v>
      </c>
      <c r="C145" s="6">
        <v>0.5</v>
      </c>
      <c r="D145" s="77"/>
      <c r="E145" s="9" t="s">
        <v>92</v>
      </c>
      <c r="F145" s="6">
        <f t="shared" si="10"/>
        <v>342.4950757575757</v>
      </c>
      <c r="G145" s="6">
        <f t="shared" si="9"/>
        <v>551.1773254166666</v>
      </c>
    </row>
    <row r="146" spans="2:7" ht="14.25" customHeight="1">
      <c r="B146" s="6">
        <f t="shared" si="5"/>
        <v>164.27083333333334</v>
      </c>
      <c r="C146" s="6">
        <v>0.5</v>
      </c>
      <c r="D146" s="77"/>
      <c r="E146" s="10" t="s">
        <v>93</v>
      </c>
      <c r="F146" s="6">
        <f t="shared" si="10"/>
        <v>342.9950757575757</v>
      </c>
      <c r="G146" s="6">
        <f t="shared" si="9"/>
        <v>551.9819754166666</v>
      </c>
    </row>
    <row r="147" spans="2:7" ht="14.25" customHeight="1">
      <c r="B147" s="6">
        <f t="shared" si="5"/>
        <v>164.67083333333335</v>
      </c>
      <c r="C147" s="6">
        <v>0.4</v>
      </c>
      <c r="D147" s="77"/>
      <c r="E147" s="10" t="s">
        <v>94</v>
      </c>
      <c r="F147" s="6">
        <f t="shared" si="10"/>
        <v>343.3950757575757</v>
      </c>
      <c r="G147" s="6">
        <f t="shared" si="9"/>
        <v>552.6256954166665</v>
      </c>
    </row>
    <row r="148" spans="2:7" ht="14.25" customHeight="1">
      <c r="B148" s="6">
        <f t="shared" si="5"/>
        <v>166.17083333333335</v>
      </c>
      <c r="C148" s="6">
        <v>1.5</v>
      </c>
      <c r="D148" s="77"/>
      <c r="E148" s="10" t="s">
        <v>95</v>
      </c>
      <c r="F148" s="6">
        <f t="shared" si="10"/>
        <v>344.8950757575757</v>
      </c>
      <c r="G148" s="6">
        <f t="shared" si="9"/>
        <v>555.0396454166665</v>
      </c>
    </row>
    <row r="149" spans="2:7" ht="14.25" customHeight="1">
      <c r="B149" s="6">
        <f t="shared" si="5"/>
        <v>166.47083333333336</v>
      </c>
      <c r="C149" s="6">
        <v>0.3</v>
      </c>
      <c r="D149" s="77"/>
      <c r="E149" s="9" t="s">
        <v>96</v>
      </c>
      <c r="F149" s="6">
        <f t="shared" si="10"/>
        <v>345.1950757575757</v>
      </c>
      <c r="G149" s="6">
        <f t="shared" si="9"/>
        <v>555.5224354166666</v>
      </c>
    </row>
    <row r="150" spans="2:7" ht="14.25" customHeight="1">
      <c r="B150" s="6">
        <f t="shared" si="5"/>
        <v>168.37083333333337</v>
      </c>
      <c r="C150" s="6">
        <v>1.9</v>
      </c>
      <c r="D150" s="79" t="s">
        <v>125</v>
      </c>
      <c r="E150" s="73"/>
      <c r="F150" s="6">
        <f t="shared" si="10"/>
        <v>347.09507575757567</v>
      </c>
      <c r="G150" s="6">
        <f aca="true" t="shared" si="11" ref="G150:G160">1.6093*F150</f>
        <v>558.5801054166665</v>
      </c>
    </row>
    <row r="151" spans="2:7" ht="14.25" customHeight="1">
      <c r="B151" s="14" t="s">
        <v>104</v>
      </c>
      <c r="C151" s="4">
        <f>SUM(C137:C150)</f>
        <v>35.470833333333324</v>
      </c>
      <c r="D151" s="75"/>
      <c r="E151" s="9" t="s">
        <v>27</v>
      </c>
      <c r="F151" s="29"/>
      <c r="G151" s="6"/>
    </row>
    <row r="152" spans="2:6" ht="14.25" customHeight="1">
      <c r="B152" s="14"/>
      <c r="C152" s="4"/>
      <c r="D152" s="75"/>
      <c r="E152" s="31"/>
      <c r="F152" s="4"/>
    </row>
    <row r="153" spans="2:7" ht="14.25" customHeight="1">
      <c r="B153" s="6">
        <f>B150+C153</f>
        <v>168.97083333333336</v>
      </c>
      <c r="C153" s="6">
        <v>0.6</v>
      </c>
      <c r="D153" s="77"/>
      <c r="E153" s="9" t="s">
        <v>1</v>
      </c>
      <c r="F153" s="6">
        <f>F150+C153</f>
        <v>347.6950757575757</v>
      </c>
      <c r="G153" s="6">
        <f t="shared" si="11"/>
        <v>559.5456854166665</v>
      </c>
    </row>
    <row r="154" spans="2:7" ht="14.25" customHeight="1">
      <c r="B154" s="6">
        <f t="shared" si="5"/>
        <v>169.07083333333335</v>
      </c>
      <c r="C154" s="6">
        <v>0.1</v>
      </c>
      <c r="D154" s="77"/>
      <c r="E154" s="71" t="s">
        <v>120</v>
      </c>
      <c r="F154" s="6">
        <f>F153+C154</f>
        <v>347.7950757575757</v>
      </c>
      <c r="G154" s="6"/>
    </row>
    <row r="155" spans="2:7" ht="14.25" customHeight="1">
      <c r="B155" s="6">
        <f t="shared" si="5"/>
        <v>175.07083333333335</v>
      </c>
      <c r="C155" s="6">
        <v>6</v>
      </c>
      <c r="D155" s="77"/>
      <c r="E155" s="9" t="s">
        <v>0</v>
      </c>
      <c r="F155" s="6">
        <f aca="true" t="shared" si="12" ref="F155:F161">F154+C155</f>
        <v>353.7950757575757</v>
      </c>
      <c r="G155" s="6">
        <f t="shared" si="11"/>
        <v>569.3624154166666</v>
      </c>
    </row>
    <row r="156" spans="2:7" ht="14.25" customHeight="1">
      <c r="B156" s="6">
        <f t="shared" si="5"/>
        <v>180.87083333333337</v>
      </c>
      <c r="C156" s="6">
        <v>5.8</v>
      </c>
      <c r="D156" s="77"/>
      <c r="E156" s="9" t="s">
        <v>97</v>
      </c>
      <c r="F156" s="6">
        <f t="shared" si="12"/>
        <v>359.5950757575757</v>
      </c>
      <c r="G156" s="6">
        <f t="shared" si="11"/>
        <v>578.6963554166666</v>
      </c>
    </row>
    <row r="157" spans="2:7" ht="14.25" customHeight="1">
      <c r="B157" s="6">
        <f t="shared" si="5"/>
        <v>181.87083333333337</v>
      </c>
      <c r="C157" s="6">
        <v>1</v>
      </c>
      <c r="D157" s="77"/>
      <c r="E157" s="9" t="s">
        <v>98</v>
      </c>
      <c r="F157" s="6">
        <f t="shared" si="12"/>
        <v>360.5950757575757</v>
      </c>
      <c r="G157" s="6">
        <f t="shared" si="11"/>
        <v>580.3056554166666</v>
      </c>
    </row>
    <row r="158" spans="2:7" ht="14.25" customHeight="1">
      <c r="B158" s="6">
        <f t="shared" si="5"/>
        <v>182.97083333333336</v>
      </c>
      <c r="C158" s="6">
        <v>1.1</v>
      </c>
      <c r="D158" s="77" t="s">
        <v>52</v>
      </c>
      <c r="E158" s="9" t="s">
        <v>99</v>
      </c>
      <c r="F158" s="6">
        <f t="shared" si="12"/>
        <v>361.69507575757575</v>
      </c>
      <c r="G158" s="6">
        <f t="shared" si="11"/>
        <v>582.0758854166667</v>
      </c>
    </row>
    <row r="159" spans="2:7" ht="14.25" customHeight="1">
      <c r="B159" s="6">
        <f t="shared" si="5"/>
        <v>185.77083333333337</v>
      </c>
      <c r="C159" s="6">
        <v>2.8</v>
      </c>
      <c r="D159" s="77"/>
      <c r="E159" s="9" t="s">
        <v>100</v>
      </c>
      <c r="F159" s="6">
        <f t="shared" si="12"/>
        <v>364.49507575757576</v>
      </c>
      <c r="G159" s="6">
        <f t="shared" si="11"/>
        <v>586.5819254166666</v>
      </c>
    </row>
    <row r="160" spans="2:7" ht="14.25" customHeight="1">
      <c r="B160" s="6">
        <f t="shared" si="5"/>
        <v>186.17083333333338</v>
      </c>
      <c r="C160" s="6">
        <v>0.4</v>
      </c>
      <c r="D160" s="77"/>
      <c r="E160" s="9" t="s">
        <v>101</v>
      </c>
      <c r="F160" s="6">
        <f t="shared" si="12"/>
        <v>364.89507575757574</v>
      </c>
      <c r="G160" s="6">
        <f t="shared" si="11"/>
        <v>587.2256454166666</v>
      </c>
    </row>
    <row r="161" spans="2:7" ht="14.25" customHeight="1">
      <c r="B161" s="6">
        <f t="shared" si="5"/>
        <v>186.37083333333337</v>
      </c>
      <c r="C161" s="6">
        <v>0.2</v>
      </c>
      <c r="D161" s="77"/>
      <c r="E161" s="9" t="s">
        <v>107</v>
      </c>
      <c r="F161" s="6">
        <f t="shared" si="12"/>
        <v>365.0950757575757</v>
      </c>
      <c r="G161" s="6">
        <f>1.6093*F161</f>
        <v>587.5475054166666</v>
      </c>
    </row>
    <row r="162" spans="2:7" ht="14.25" customHeight="1">
      <c r="B162" s="30" t="s">
        <v>104</v>
      </c>
      <c r="C162" s="48">
        <f>SUM(C153:C161)</f>
        <v>17.999999999999996</v>
      </c>
      <c r="D162" s="74"/>
      <c r="E162" s="49" t="s">
        <v>108</v>
      </c>
      <c r="F162" s="37"/>
      <c r="G162" s="39">
        <f>1.6093*(B81+B165)</f>
        <v>599.7781854166666</v>
      </c>
    </row>
    <row r="163" spans="1:7" ht="14.25" customHeight="1">
      <c r="A163" s="2"/>
      <c r="B163" s="33"/>
      <c r="C163" s="15"/>
      <c r="D163" s="75"/>
      <c r="E163" s="16" t="s">
        <v>42</v>
      </c>
      <c r="F163" s="4"/>
      <c r="G163" s="50"/>
    </row>
    <row r="164" spans="2:7" ht="14.25" customHeight="1">
      <c r="B164" s="33"/>
      <c r="C164" s="16" t="s">
        <v>43</v>
      </c>
      <c r="D164" s="75"/>
      <c r="E164" s="18">
        <v>39970.61666666667</v>
      </c>
      <c r="F164" s="4"/>
      <c r="G164" s="50"/>
    </row>
    <row r="165" spans="2:7" ht="14.25" customHeight="1">
      <c r="B165" s="51">
        <f>SUM(C93,C102,C119,C135,C151,C162)</f>
        <v>186.3708333333333</v>
      </c>
      <c r="C165" s="52" t="s">
        <v>44</v>
      </c>
      <c r="D165" s="76"/>
      <c r="E165" s="53">
        <v>39971.5</v>
      </c>
      <c r="F165" s="44"/>
      <c r="G165" s="34"/>
    </row>
  </sheetData>
  <printOptions horizontalCentered="1" verticalCentered="1"/>
  <pageMargins left="0.35" right="0.25" top="0.24" bottom="0.3" header="0.17" footer="0.19"/>
  <pageSetup horizontalDpi="600" verticalDpi="600" orientation="landscape" scale="95" r:id="rId1"/>
  <rowBreaks count="3" manualBreakCount="3">
    <brk id="43" max="255" man="1"/>
    <brk id="83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Shadoan</dc:creator>
  <cp:keywords/>
  <dc:description/>
  <cp:lastModifiedBy>@shadoan</cp:lastModifiedBy>
  <cp:lastPrinted>2008-05-30T04:21:37Z</cp:lastPrinted>
  <dcterms:created xsi:type="dcterms:W3CDTF">2008-05-10T04:14:12Z</dcterms:created>
  <dcterms:modified xsi:type="dcterms:W3CDTF">2009-02-17T21:55:17Z</dcterms:modified>
  <cp:category/>
  <cp:version/>
  <cp:contentType/>
  <cp:contentStatus/>
</cp:coreProperties>
</file>